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2" autoFilterDateGrouping="true" firstSheet="0" minimized="false" showHorizontalScroll="true" showSheetTabs="true" showVerticalScroll="true" tabRatio="600" visibility="visible"/>
  </bookViews>
  <sheets>
    <sheet name="BASE PRODUITS" sheetId="1" r:id="rId4"/>
    <sheet name="JOURNAL STOCKS" sheetId="2" r:id="rId5"/>
    <sheet name="ETAT DES STOCKS" sheetId="3" r:id="rId6"/>
  </sheets>
  <definedNames>
    <definedName name="_xlnm.Print_Area" localSheetId="0">'BASE PRODUITS'!$A$1:$E$155</definedName>
    <definedName name="_xlnm.Print_Area" localSheetId="1">'JOURNAL STOCKS'!$A$1:$F$500</definedName>
    <definedName name="_xlnm.Print_Area" localSheetId="2">'ETAT DES STOCKS'!$A$1:$F$155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<sst xmlns="http://schemas.openxmlformats.org/spreadsheetml/2006/main" uniqueCount="296">
  <si>
    <t>Base produits</t>
  </si>
  <si>
    <t>Saisir dans les cases bleues uniquement</t>
  </si>
  <si>
    <t>Ne pas intercaler de ligne ; ne pas laisser de ligne vierge</t>
  </si>
  <si>
    <t>Référence produit</t>
  </si>
  <si>
    <t>Description</t>
  </si>
  <si>
    <t>P0483</t>
  </si>
  <si>
    <t>Tubes Secs 5ml p100 / Consommable</t>
  </si>
  <si>
    <t>P0484</t>
  </si>
  <si>
    <t>Tubes Citratés 5ml p100 / Consommable</t>
  </si>
  <si>
    <t>P0485</t>
  </si>
  <si>
    <t>Tubes EDTA 5ml p100 / Consommable</t>
  </si>
  <si>
    <t>P0486</t>
  </si>
  <si>
    <t>Tubes Fluorures 5ml p100 / Consommable</t>
  </si>
  <si>
    <t>P0487</t>
  </si>
  <si>
    <t>Lames b50 / Consommable</t>
  </si>
  <si>
    <t>P0488</t>
  </si>
  <si>
    <t>lamelles b100 / Consommable</t>
  </si>
  <si>
    <t>P0489</t>
  </si>
  <si>
    <t>Aiguilles Vacutainers  G22 b100 / Consommable</t>
  </si>
  <si>
    <t>P0490</t>
  </si>
  <si>
    <t>Aiguilles Vacutainers  G21 b100 / Consommable</t>
  </si>
  <si>
    <t>P0491</t>
  </si>
  <si>
    <t>Lancettes de Sécurité G26 b100 / Consommable</t>
  </si>
  <si>
    <t>P0492</t>
  </si>
  <si>
    <t>Embouts Bleues s500 / Consommable</t>
  </si>
  <si>
    <t>P0493</t>
  </si>
  <si>
    <t>embouts jaunes s1000 / Consommable</t>
  </si>
  <si>
    <t>P0494</t>
  </si>
  <si>
    <t>Huile à immersion 100ml / Consommable</t>
  </si>
  <si>
    <t>P0495</t>
  </si>
  <si>
    <t>Pipettes pasteurs en verre p250 / Consommable</t>
  </si>
  <si>
    <t>P0496</t>
  </si>
  <si>
    <t>Pipettes pasteurs en plastiques p100 / Consommable</t>
  </si>
  <si>
    <t>P0497</t>
  </si>
  <si>
    <t>Cryotubes s500 / Consommable</t>
  </si>
  <si>
    <t>P0498</t>
  </si>
  <si>
    <t>Anses calibrés stériles 10µl s10 / Consommable</t>
  </si>
  <si>
    <t>P0499</t>
  </si>
  <si>
    <t>Tubes à hémolyse s500 / Consommable</t>
  </si>
  <si>
    <t>P0500</t>
  </si>
  <si>
    <t>Tubes à essai / Consommable</t>
  </si>
  <si>
    <t>P0501</t>
  </si>
  <si>
    <t>Boites de petri s20 / Consommable</t>
  </si>
  <si>
    <t>P0502</t>
  </si>
  <si>
    <t>Pansement standard s1000 / Consommable</t>
  </si>
  <si>
    <t>P0503</t>
  </si>
  <si>
    <t>Pots de selles s100 / Consommable</t>
  </si>
  <si>
    <t>P0504</t>
  </si>
  <si>
    <t>Pots de d'urine s100 / Consommable</t>
  </si>
  <si>
    <t>P0505</t>
  </si>
  <si>
    <t>Tubes de VS p100 / Consommable</t>
  </si>
  <si>
    <t>P0506</t>
  </si>
  <si>
    <t>Coton hydrophile 500g / Consommable</t>
  </si>
  <si>
    <t>P0507</t>
  </si>
  <si>
    <t>Alcool 96° 1 L / Consommable</t>
  </si>
  <si>
    <t>P0508</t>
  </si>
  <si>
    <t>Gants en Vrac b100 / Consommable</t>
  </si>
  <si>
    <t>P0509</t>
  </si>
  <si>
    <t>Eau de Javel compriméx1  / Consommable</t>
  </si>
  <si>
    <t>P0510</t>
  </si>
  <si>
    <t>Boite à tranchant en carton / Consommable</t>
  </si>
  <si>
    <t>P0511</t>
  </si>
  <si>
    <t>Ecouvillons stériles s100 / Consommable</t>
  </si>
  <si>
    <t>P0512</t>
  </si>
  <si>
    <t>Cuvettes FL 1 x 100 / Consommable</t>
  </si>
  <si>
    <t>P0513</t>
  </si>
  <si>
    <t>CRP  Turbilatex 1X 5ML +1 X 45ML / immunologie</t>
  </si>
  <si>
    <t>P0514</t>
  </si>
  <si>
    <t>AgHBS HIGHTOP b40 / immunologie</t>
  </si>
  <si>
    <t>P0515</t>
  </si>
  <si>
    <t>Hepatite C SD b25 / immunologie</t>
  </si>
  <si>
    <t>P0516</t>
  </si>
  <si>
    <t>DETERMINE HIV b100 / immunologie</t>
  </si>
  <si>
    <t>P0517</t>
  </si>
  <si>
    <t>HIV CORE DIAGNOSTIC b25 / immunologie</t>
  </si>
  <si>
    <t>P0518</t>
  </si>
  <si>
    <t>HCG TIG b25 / immunologie</t>
  </si>
  <si>
    <t>P0519</t>
  </si>
  <si>
    <t>Rota Adeno virus b25 / immunologie</t>
  </si>
  <si>
    <t>P0520</t>
  </si>
  <si>
    <t>Helicobacter pylori b20 / immunologie</t>
  </si>
  <si>
    <t>P0521</t>
  </si>
  <si>
    <t>Ag Salmonelles b25 / immunologie</t>
  </si>
  <si>
    <t>P0522</t>
  </si>
  <si>
    <t>Dengue Duo b25 / immunologie</t>
  </si>
  <si>
    <t>P0523</t>
  </si>
  <si>
    <t>HBV Panel b25 / immunologie</t>
  </si>
  <si>
    <t>P0524</t>
  </si>
  <si>
    <t>Malaria Ag b10 / immunologie</t>
  </si>
  <si>
    <t>P0525</t>
  </si>
  <si>
    <t>Multi Drug b25 / immunologie</t>
  </si>
  <si>
    <t>P0526</t>
  </si>
  <si>
    <t>RPR charbon 3ml / immunologie</t>
  </si>
  <si>
    <t>P0527</t>
  </si>
  <si>
    <t>TPHA 8,5ml / immunologie</t>
  </si>
  <si>
    <t>P0528</t>
  </si>
  <si>
    <t>Sphillis en cassette bte 25 / immunologie</t>
  </si>
  <si>
    <t>P0529</t>
  </si>
  <si>
    <t>ASLO 5ml / immunologie</t>
  </si>
  <si>
    <t>P0530</t>
  </si>
  <si>
    <t>β HCG b25 / immunologie</t>
  </si>
  <si>
    <t>P0531</t>
  </si>
  <si>
    <t>Progestérone b25 / immunologie</t>
  </si>
  <si>
    <t>P0532</t>
  </si>
  <si>
    <t>Ferritine b25 / immunologie</t>
  </si>
  <si>
    <t>P0533</t>
  </si>
  <si>
    <t>Troponin I b25 / immunologie</t>
  </si>
  <si>
    <t>P0534</t>
  </si>
  <si>
    <t>D-Dimère b25 / immunologie</t>
  </si>
  <si>
    <t>P0535</t>
  </si>
  <si>
    <t>HbA1C b25 / immunologie</t>
  </si>
  <si>
    <t>P0536</t>
  </si>
  <si>
    <t>PCT b25 / immunologie</t>
  </si>
  <si>
    <t>P0537</t>
  </si>
  <si>
    <t>Diluent HYCEL 20L / Hématologie</t>
  </si>
  <si>
    <t>P0538</t>
  </si>
  <si>
    <t>Lyse HYCEL 500mL / Hématologie</t>
  </si>
  <si>
    <t>P0539</t>
  </si>
  <si>
    <t>Probe cleanser 50mL / Hématologie</t>
  </si>
  <si>
    <t>P0540</t>
  </si>
  <si>
    <t>Groupage A 10mL / Hématologie</t>
  </si>
  <si>
    <t>P0541</t>
  </si>
  <si>
    <t>Groupage B 10mL / Hématologie</t>
  </si>
  <si>
    <t>P0542</t>
  </si>
  <si>
    <t>Groupage AB 10mL / Hématologie</t>
  </si>
  <si>
    <t>P0543</t>
  </si>
  <si>
    <t>Groupage D 10mL / Hématologie</t>
  </si>
  <si>
    <t>P0544</t>
  </si>
  <si>
    <t>May 500 mL / Hématologie</t>
  </si>
  <si>
    <t>P0545</t>
  </si>
  <si>
    <t xml:space="preserve"> Giemsa 500mL / Hématologie</t>
  </si>
  <si>
    <t>P0546</t>
  </si>
  <si>
    <t>TP Innovin 1x 4ml / Hémostase</t>
  </si>
  <si>
    <t>P0547</t>
  </si>
  <si>
    <t>TP Innovin Calibrant / Hémostase</t>
  </si>
  <si>
    <t>P0548</t>
  </si>
  <si>
    <t>TCA Actin FS 1 x 2mL/ Hémostase</t>
  </si>
  <si>
    <t>P0549</t>
  </si>
  <si>
    <t>TCA CaCl2 1 x 15mL/ Hémostase</t>
  </si>
  <si>
    <t>P0550</t>
  </si>
  <si>
    <t>Fibrinogène 1 x 2mL / Hémostase</t>
  </si>
  <si>
    <t>P0551</t>
  </si>
  <si>
    <t>Kaolin 1 x50mL  / Hémostase</t>
  </si>
  <si>
    <t>P0552</t>
  </si>
  <si>
    <t>Plasma Standard  / Hémostase</t>
  </si>
  <si>
    <t>P0553</t>
  </si>
  <si>
    <t>Ci-Trol 1 1 x 1mL  / Hémostase</t>
  </si>
  <si>
    <t>P0554</t>
  </si>
  <si>
    <t>Ci-Trol 2 1 x 1mL  / Hémostase</t>
  </si>
  <si>
    <t>P0555</t>
  </si>
  <si>
    <t>Hektoen 500g / Microbiologie</t>
  </si>
  <si>
    <t>P0556</t>
  </si>
  <si>
    <t>Kauffmann 500g / Microbiologie</t>
  </si>
  <si>
    <t>P0557</t>
  </si>
  <si>
    <t>MH 500g / Microbiologie</t>
  </si>
  <si>
    <t>P0558</t>
  </si>
  <si>
    <t>BCP 500g / Microbiologie</t>
  </si>
  <si>
    <t>P0559</t>
  </si>
  <si>
    <t>EMB 500g / Microbiologie</t>
  </si>
  <si>
    <t>P0560</t>
  </si>
  <si>
    <t>Sabouraud chloramphénicol 500g / Microbiologie</t>
  </si>
  <si>
    <t>P0561</t>
  </si>
  <si>
    <t>Révélateur API  / Microbiologie</t>
  </si>
  <si>
    <t>P0562</t>
  </si>
  <si>
    <t>Urée indol 1x10 mL  / Microbiologie</t>
  </si>
  <si>
    <t>P0563</t>
  </si>
  <si>
    <t>Oxidase 1x50  / Microbiologie</t>
  </si>
  <si>
    <t>P0564</t>
  </si>
  <si>
    <t>Catalase  / Microbiologie</t>
  </si>
  <si>
    <t>P0565</t>
  </si>
  <si>
    <t>Penicillin 1 X 50 / Microbiologie</t>
  </si>
  <si>
    <t>P0566</t>
  </si>
  <si>
    <t>Ticarcilline 1X 50 / Microbiologie</t>
  </si>
  <si>
    <t>P0567</t>
  </si>
  <si>
    <t>Augmentin 1 X 50 / Microbiologie</t>
  </si>
  <si>
    <t>P0568</t>
  </si>
  <si>
    <t>cefoxitine 1 X 50 / Microbiologie</t>
  </si>
  <si>
    <t>P0569</t>
  </si>
  <si>
    <t>cetriaxone 1 X 50 / Microbiologie</t>
  </si>
  <si>
    <t>P0570</t>
  </si>
  <si>
    <t>cefixim 1 X 50 / Microbiologie</t>
  </si>
  <si>
    <t>P0571</t>
  </si>
  <si>
    <t>gentamicin 1 X 50 / Microbiologie</t>
  </si>
  <si>
    <t>P0572</t>
  </si>
  <si>
    <t>amikacin 1 X 50 / Microbiologie</t>
  </si>
  <si>
    <t>P0573</t>
  </si>
  <si>
    <t>imipenem 1 X 50 / Microbiologie</t>
  </si>
  <si>
    <t>P0574</t>
  </si>
  <si>
    <t>acide fucidique 1 X 50 / Microbiologie</t>
  </si>
  <si>
    <t>P0575</t>
  </si>
  <si>
    <t>ciprofloxacine 1 X 50 / Microbiologie</t>
  </si>
  <si>
    <t>P0576</t>
  </si>
  <si>
    <t>norfloxazcine 1 X 50 / Microbiologie</t>
  </si>
  <si>
    <t>P0577</t>
  </si>
  <si>
    <t>lincomycin 1 X 50 / Microbiologie</t>
  </si>
  <si>
    <t>P0578</t>
  </si>
  <si>
    <t>cotrimoxazole 1 X 50 / Microbiologie</t>
  </si>
  <si>
    <t>P0579</t>
  </si>
  <si>
    <t>vancomycin 1 X 50 / Microbiologie</t>
  </si>
  <si>
    <t>P0580</t>
  </si>
  <si>
    <t>nitrofurantoïne 1 X 50 / Microbiologie</t>
  </si>
  <si>
    <t>P0581</t>
  </si>
  <si>
    <t>Amphotericin B 1 X 50 / Microbiologie</t>
  </si>
  <si>
    <t>P0582</t>
  </si>
  <si>
    <t>ketokonazol 1 X 50 / Microbiologie</t>
  </si>
  <si>
    <t>P0583</t>
  </si>
  <si>
    <t>nystatin 1 X 50 / Microbiologie</t>
  </si>
  <si>
    <t>P0584</t>
  </si>
  <si>
    <t>econazol 1 X 50 / Microbiologie</t>
  </si>
  <si>
    <t>P0585</t>
  </si>
  <si>
    <t>clotrimazol 1 X 50 / Microbiologie</t>
  </si>
  <si>
    <t>P0586</t>
  </si>
  <si>
    <t>Miconazole 1 X 50 / Microbiologie</t>
  </si>
  <si>
    <t>P0587</t>
  </si>
  <si>
    <t>fluconazol 1 X 50 / Microbiologie</t>
  </si>
  <si>
    <t>P0588</t>
  </si>
  <si>
    <t>Glucose 1X125mL / Biochimie</t>
  </si>
  <si>
    <t>P0589</t>
  </si>
  <si>
    <t>Urée 125 mL  / Biochimie</t>
  </si>
  <si>
    <t>P0590</t>
  </si>
  <si>
    <t>Créatinine 125 mL / Biochimie</t>
  </si>
  <si>
    <t>P0591</t>
  </si>
  <si>
    <t>Protéines 1x125mL / Biochimie</t>
  </si>
  <si>
    <t>P0592</t>
  </si>
  <si>
    <t>Protéines Urinaire 1X150mL / Biochimie</t>
  </si>
  <si>
    <t>P0593</t>
  </si>
  <si>
    <t>Calcium 125mL  / Biochimie</t>
  </si>
  <si>
    <t>P0594</t>
  </si>
  <si>
    <t>Albumine 1X125mL  / Biochimie</t>
  </si>
  <si>
    <t>P0595</t>
  </si>
  <si>
    <t>Magnésium 1x125mL / Biochimie</t>
  </si>
  <si>
    <t>P0596</t>
  </si>
  <si>
    <t>Acide Urique 125mL / Biochimie</t>
  </si>
  <si>
    <t>P0597</t>
  </si>
  <si>
    <t>Cholestérol Total 1x125mL / Biochimie</t>
  </si>
  <si>
    <t>P0598</t>
  </si>
  <si>
    <t>Triglycérides 1x125mL / Biochimie</t>
  </si>
  <si>
    <t>P0599</t>
  </si>
  <si>
    <t xml:space="preserve">  GOT 240 mL / Biochimie</t>
  </si>
  <si>
    <t>P0600</t>
  </si>
  <si>
    <t>GPT 240mL / Biochimie</t>
  </si>
  <si>
    <t>P0601</t>
  </si>
  <si>
    <t>GammaGT 240mL / Biochimie</t>
  </si>
  <si>
    <t>P0602</t>
  </si>
  <si>
    <t>PAL 240mL / Biochimie</t>
  </si>
  <si>
    <t>P0603</t>
  </si>
  <si>
    <t>Bandelette urinaire 10P b100</t>
  </si>
  <si>
    <t>P0604</t>
  </si>
  <si>
    <t>Contrôle Normal 1x5ml / Biochimie</t>
  </si>
  <si>
    <t>P0605</t>
  </si>
  <si>
    <t>Plaque pour TPHA 96 puits</t>
  </si>
  <si>
    <t>P0606</t>
  </si>
  <si>
    <t>Toxoplasmose cassette bte 25</t>
  </si>
  <si>
    <t>P0607</t>
  </si>
  <si>
    <t>Cefotaxime 5 µg 5 x 50</t>
  </si>
  <si>
    <t>P0608</t>
  </si>
  <si>
    <t>HDL PRECIPITANT 1X50ml</t>
  </si>
  <si>
    <t>P0609</t>
  </si>
  <si>
    <t>Galerie API 20E / Bactéologie 1x25</t>
  </si>
  <si>
    <t>P0610</t>
  </si>
  <si>
    <t>Filtre à huile WEICHAI WPG33L9</t>
  </si>
  <si>
    <t>P0611</t>
  </si>
  <si>
    <t>P0612</t>
  </si>
  <si>
    <t>P0613</t>
  </si>
  <si>
    <t>P0614</t>
  </si>
  <si>
    <t>P0615</t>
  </si>
  <si>
    <t>P0616</t>
  </si>
  <si>
    <t>P0617</t>
  </si>
  <si>
    <t>P0618</t>
  </si>
  <si>
    <t>P0619</t>
  </si>
  <si>
    <t>P0620</t>
  </si>
  <si>
    <t>P0621</t>
  </si>
  <si>
    <t>P0622</t>
  </si>
  <si>
    <t>P0623</t>
  </si>
  <si>
    <t>P0624</t>
  </si>
  <si>
    <t>P0625</t>
  </si>
  <si>
    <t>P0626</t>
  </si>
  <si>
    <t>P0627</t>
  </si>
  <si>
    <t>P0628</t>
  </si>
  <si>
    <t>P0629</t>
  </si>
  <si>
    <t>P0630</t>
  </si>
  <si>
    <t>P0631</t>
  </si>
  <si>
    <t>P0632</t>
  </si>
  <si>
    <t>Journal des entrées et sorties de stock</t>
  </si>
  <si>
    <r>
      <t xml:space="preserve">Date du mouvement </t>
    </r>
    <r>
      <rPr>
        <rFont val="Calibri"/>
        <b val="false"/>
        <i val="true"/>
        <strike val="false"/>
        <color rgb="FF000000"/>
        <sz val="12"/>
        <u val="none"/>
      </rPr>
      <t xml:space="preserve">(Ctrl + touche ;)</t>
    </r>
  </si>
  <si>
    <t>Choisir référence du produit</t>
  </si>
  <si>
    <t>Rappel description produit</t>
  </si>
  <si>
    <t>Entrées</t>
  </si>
  <si>
    <r>
      <rPr>
        <rFont val="Calibri"/>
        <b val="true"/>
        <i val="false"/>
        <strike val="false"/>
        <color rgb="FF000000"/>
        <sz val="12"/>
        <u val="none"/>
      </rPr>
      <t xml:space="preserve">Sorties</t>
    </r>
    <r>
      <rPr>
        <rFont val="Calibri"/>
        <b val="true"/>
        <i val="false"/>
        <strike val="false"/>
        <color rgb="FF000000"/>
        <sz val="9"/>
        <u val="none"/>
      </rPr>
      <t xml:space="preserve"> (y compris pertes et casse)</t>
    </r>
  </si>
  <si>
    <t xml:space="preserve"> </t>
  </si>
  <si>
    <t>Etat des stocks à jour au :</t>
  </si>
  <si>
    <t>Stock initial</t>
  </si>
  <si>
    <t>Somme des entrées</t>
  </si>
  <si>
    <t>Somme des sorties</t>
  </si>
  <si>
    <t>Stock Final</t>
  </si>
  <si>
    <t>p0019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</si>
</sst>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16"/>
      <color theme="1"/>
      <name val="Calibri"/>
      <scheme val="minor"/>
    </font>
    <font>
      <b val="1"/>
      <i val="1"/>
      <strike val="0"/>
      <u val="none"/>
      <sz val="14"/>
      <color theme="9"/>
      <name val="Calibri"/>
      <scheme val="minor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8"/>
      <color theme="1"/>
      <name val="Calibri"/>
      <scheme val="minor"/>
    </font>
    <font>
      <b val="1"/>
      <i val="0"/>
      <strike val="0"/>
      <u val="none"/>
      <sz val="9"/>
      <color theme="1"/>
      <name val="Calibri"/>
      <scheme val="minor"/>
    </font>
    <font>
      <b val="1"/>
      <i val="0"/>
      <strike val="0"/>
      <u val="none"/>
      <sz val="14"/>
      <color theme="1"/>
      <name val="Calibri"/>
      <scheme val="minor"/>
    </font>
    <font>
      <b val="1"/>
      <i val="0"/>
      <strike val="0"/>
      <u val="none"/>
      <sz val="11"/>
      <color rgb="FFFF0000"/>
      <name val="Calibri"/>
      <scheme val="minor"/>
    </font>
    <font>
      <b val="1"/>
      <i val="1"/>
      <strike val="0"/>
      <u val="none"/>
      <sz val="14"/>
      <color rgb="FF9DC3E6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DFEBF7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false" shrinkToFit="false"/>
    </xf>
    <xf xfId="0" fontId="3" numFmtId="0" fillId="2" borderId="2" applyFont="1" applyNumberFormat="0" applyFill="1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false" shrinkToFit="false" indent="1"/>
    </xf>
    <xf xfId="0" fontId="4" numFmtId="0" fillId="0" borderId="0" applyFont="1" applyNumberFormat="0" applyFill="0" applyBorder="0" applyAlignment="0"/>
    <xf xfId="0" fontId="3" numFmtId="0" fillId="2" borderId="4" applyFont="1" applyNumberFormat="0" applyFill="1" applyBorder="1" applyAlignment="1">
      <alignment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5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0"/>
    <xf xfId="0" fontId="4" numFmtId="14" fillId="0" borderId="0" applyFont="1" applyNumberFormat="1" applyFill="0" applyBorder="0" applyAlignment="0"/>
    <xf xfId="0" fontId="3" numFmtId="0" fillId="0" borderId="0" applyFont="1" applyNumberFormat="0" applyFill="0" applyBorder="0" applyAlignment="0"/>
    <xf xfId="0" fontId="6" numFmtId="0" fillId="2" borderId="2" applyFont="1" applyNumberFormat="0" applyFill="1" applyBorder="1" applyAlignment="1">
      <alignment horizontal="right" vertical="center" textRotation="0" wrapText="true" shrinkToFit="false"/>
    </xf>
    <xf xfId="0" fontId="3" numFmtId="0" fillId="0" borderId="3" applyFont="1" applyNumberFormat="0" applyFill="0" applyBorder="1" applyAlignment="0"/>
    <xf xfId="0" fontId="0" numFmtId="0" fillId="0" borderId="5" applyFont="0" applyNumberFormat="0" applyFill="0" applyBorder="1" applyAlignment="0"/>
    <xf xfId="0" fontId="3" numFmtId="0" fillId="0" borderId="5" applyFont="1" applyNumberFormat="0" applyFill="0" applyBorder="1" applyAlignment="0"/>
    <xf xfId="0" fontId="7" numFmtId="0" fillId="0" borderId="0" applyFont="1" applyNumberFormat="0" applyFill="0" applyBorder="0" applyAlignment="0"/>
    <xf xfId="0" fontId="0" numFmtId="0" fillId="3" borderId="3" applyFont="0" applyNumberFormat="0" applyFill="1" applyBorder="1" applyAlignment="0" applyProtection="true">
      <protection locked="false"/>
    </xf>
    <xf xfId="0" fontId="0" numFmtId="0" fillId="3" borderId="5" applyFont="0" applyNumberFormat="0" applyFill="1" applyBorder="1" applyAlignment="0" applyProtection="true">
      <protection locked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0" numFmtId="14" fillId="3" borderId="6" applyFont="0" applyNumberFormat="1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3" applyFont="0" applyNumberFormat="0" applyFill="1" applyBorder="1" applyAlignment="1" applyProtection="true">
      <alignment vertical="center" textRotation="0" wrapText="false" shrinkToFit="false"/>
      <protection locked="false"/>
    </xf>
    <xf xfId="0" fontId="9" numFmtId="0" fillId="3" borderId="7" applyFont="1" applyNumberFormat="0" applyFill="1" applyBorder="1" applyAlignment="1">
      <alignment vertical="center" textRotation="0" wrapText="false" shrinkToFit="false"/>
    </xf>
    <xf xfId="0" fontId="9" numFmtId="0" fillId="3" borderId="8" applyFont="1" applyNumberFormat="0" applyFill="1" applyBorder="1" applyAlignment="1">
      <alignment vertical="center" textRotation="0" wrapText="false" shrinkToFit="false"/>
    </xf>
    <xf xfId="0" fontId="0" numFmtId="0" fillId="3" borderId="7" applyFont="0" applyNumberFormat="0" applyFill="1" applyBorder="1" applyAlignment="1" applyProtection="true">
      <alignment vertical="center" textRotation="0" wrapText="false" shrinkToFit="false"/>
      <protection locked="false"/>
    </xf>
    <xf xfId="0" fontId="9" numFmtId="0" fillId="3" borderId="9" applyFont="1" applyNumberFormat="0" applyFill="1" applyBorder="1" applyAlignment="1">
      <alignment vertical="center" textRotation="0" wrapText="false" shrinkToFit="false"/>
    </xf>
    <xf xfId="0" fontId="9" numFmtId="0" fillId="3" borderId="7" applyFont="1" applyNumberFormat="0" applyFill="1" applyBorder="1" applyAlignment="1">
      <alignment vertical="center" textRotation="0" wrapText="true" shrinkToFit="false"/>
    </xf>
    <xf xfId="0" fontId="9" numFmtId="0" fillId="3" borderId="8" applyFont="1" applyNumberFormat="0" applyFill="1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horizontal="left" vertical="center" textRotation="0" wrapText="false" shrinkToFit="false" indent="1"/>
    </xf>
    <xf xfId="0" fontId="0" numFmtId="0" fillId="3" borderId="8" applyFont="0" applyNumberFormat="0" applyFill="1" applyBorder="1" applyAlignment="1" applyProtection="true">
      <alignment vertical="center" textRotation="0" wrapText="false" shrinkToFit="false"/>
      <protection locked="false"/>
    </xf>
    <xf xfId="0" fontId="3" numFmtId="0" fillId="4" borderId="3" applyFont="1" applyNumberFormat="0" applyFill="1" applyBorder="1" applyAlignment="0"/>
    <xf xfId="0" fontId="0" numFmtId="0" fillId="4" borderId="3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G155"/>
  <sheetViews>
    <sheetView tabSelected="0" workbookViewId="0" showGridLines="false" showRowColHeaders="1" topLeftCell="A35">
      <selection activeCell="A36" sqref="A36"/>
    </sheetView>
  </sheetViews>
  <sheetFormatPr defaultRowHeight="14.4" defaultColWidth="11.44140625" outlineLevelRow="0" outlineLevelCol="0"/>
  <cols>
    <col min="1" max="1" width="21.33203125" customWidth="true" style="0"/>
    <col min="2" max="2" width="42.5546875" customWidth="true" style="0"/>
  </cols>
  <sheetData>
    <row r="1" spans="1:7" customHeight="1" ht="21">
      <c r="A1" s="1" t="s">
        <v>0</v>
      </c>
    </row>
    <row r="2" spans="1:7" customHeight="1" ht="18">
      <c r="A2" s="20" t="s">
        <v>1</v>
      </c>
      <c r="G2" s="17"/>
    </row>
    <row r="3" spans="1:7" customHeight="1" ht="18">
      <c r="A3" s="20" t="s">
        <v>2</v>
      </c>
    </row>
    <row r="4" spans="1:7" customHeight="1" ht="18">
      <c r="A4" s="2"/>
    </row>
    <row r="5" spans="1:7" customHeight="1" ht="15.6">
      <c r="A5" s="3" t="s">
        <v>3</v>
      </c>
      <c r="B5" s="4" t="s">
        <v>4</v>
      </c>
    </row>
    <row r="6" spans="1:7">
      <c r="A6" s="5" t="s">
        <v>5</v>
      </c>
      <c r="B6" s="23" t="s">
        <v>6</v>
      </c>
    </row>
    <row r="7" spans="1:7">
      <c r="A7" s="5" t="s">
        <v>7</v>
      </c>
      <c r="B7" s="23" t="s">
        <v>8</v>
      </c>
    </row>
    <row r="8" spans="1:7">
      <c r="A8" s="5" t="s">
        <v>9</v>
      </c>
      <c r="B8" s="23" t="s">
        <v>10</v>
      </c>
    </row>
    <row r="9" spans="1:7">
      <c r="A9" s="5" t="s">
        <v>11</v>
      </c>
      <c r="B9" s="23" t="s">
        <v>12</v>
      </c>
    </row>
    <row r="10" spans="1:7">
      <c r="A10" s="5" t="s">
        <v>13</v>
      </c>
      <c r="B10" s="23" t="s">
        <v>14</v>
      </c>
    </row>
    <row r="11" spans="1:7">
      <c r="A11" s="5" t="s">
        <v>15</v>
      </c>
      <c r="B11" s="23" t="s">
        <v>16</v>
      </c>
    </row>
    <row r="12" spans="1:7">
      <c r="A12" s="5" t="s">
        <v>17</v>
      </c>
      <c r="B12" s="23" t="s">
        <v>18</v>
      </c>
    </row>
    <row r="13" spans="1:7">
      <c r="A13" s="5" t="s">
        <v>19</v>
      </c>
      <c r="B13" s="23" t="s">
        <v>20</v>
      </c>
    </row>
    <row r="14" spans="1:7">
      <c r="A14" s="5" t="s">
        <v>21</v>
      </c>
      <c r="B14" s="23" t="s">
        <v>22</v>
      </c>
    </row>
    <row r="15" spans="1:7">
      <c r="A15" s="5" t="s">
        <v>23</v>
      </c>
      <c r="B15" s="23" t="s">
        <v>24</v>
      </c>
    </row>
    <row r="16" spans="1:7">
      <c r="A16" s="5" t="s">
        <v>25</v>
      </c>
      <c r="B16" s="23" t="s">
        <v>26</v>
      </c>
    </row>
    <row r="17" spans="1:7">
      <c r="A17" s="5" t="s">
        <v>27</v>
      </c>
      <c r="B17" s="23" t="s">
        <v>28</v>
      </c>
    </row>
    <row r="18" spans="1:7">
      <c r="A18" s="5" t="s">
        <v>29</v>
      </c>
      <c r="B18" s="23" t="s">
        <v>30</v>
      </c>
    </row>
    <row r="19" spans="1:7">
      <c r="A19" s="5" t="s">
        <v>31</v>
      </c>
      <c r="B19" s="23" t="s">
        <v>32</v>
      </c>
    </row>
    <row r="20" spans="1:7">
      <c r="A20" s="5" t="s">
        <v>33</v>
      </c>
      <c r="B20" s="23" t="s">
        <v>34</v>
      </c>
    </row>
    <row r="21" spans="1:7">
      <c r="A21" s="5" t="s">
        <v>35</v>
      </c>
      <c r="B21" s="23" t="s">
        <v>36</v>
      </c>
    </row>
    <row r="22" spans="1:7">
      <c r="A22" s="5" t="s">
        <v>37</v>
      </c>
      <c r="B22" s="23" t="s">
        <v>38</v>
      </c>
    </row>
    <row r="23" spans="1:7">
      <c r="A23" s="5" t="s">
        <v>39</v>
      </c>
      <c r="B23" s="23" t="s">
        <v>40</v>
      </c>
    </row>
    <row r="24" spans="1:7">
      <c r="A24" s="5" t="s">
        <v>41</v>
      </c>
      <c r="B24" s="23" t="s">
        <v>42</v>
      </c>
    </row>
    <row r="25" spans="1:7">
      <c r="A25" s="5" t="s">
        <v>43</v>
      </c>
      <c r="B25" s="23" t="s">
        <v>44</v>
      </c>
    </row>
    <row r="26" spans="1:7">
      <c r="A26" s="5" t="s">
        <v>45</v>
      </c>
      <c r="B26" s="23" t="s">
        <v>46</v>
      </c>
    </row>
    <row r="27" spans="1:7">
      <c r="A27" s="5" t="s">
        <v>47</v>
      </c>
      <c r="B27" s="23" t="s">
        <v>48</v>
      </c>
    </row>
    <row r="28" spans="1:7">
      <c r="A28" s="5" t="s">
        <v>49</v>
      </c>
      <c r="B28" s="24" t="s">
        <v>50</v>
      </c>
    </row>
    <row r="29" spans="1:7">
      <c r="A29" s="5" t="s">
        <v>51</v>
      </c>
      <c r="B29" s="25" t="s">
        <v>52</v>
      </c>
    </row>
    <row r="30" spans="1:7">
      <c r="A30" s="5" t="s">
        <v>53</v>
      </c>
      <c r="B30" s="25" t="s">
        <v>54</v>
      </c>
    </row>
    <row r="31" spans="1:7">
      <c r="A31" s="5" t="s">
        <v>55</v>
      </c>
      <c r="B31" s="25" t="s">
        <v>56</v>
      </c>
    </row>
    <row r="32" spans="1:7">
      <c r="A32" s="5" t="s">
        <v>57</v>
      </c>
      <c r="B32" s="25" t="s">
        <v>58</v>
      </c>
    </row>
    <row r="33" spans="1:7">
      <c r="A33" s="5" t="s">
        <v>59</v>
      </c>
      <c r="B33" s="25" t="s">
        <v>60</v>
      </c>
    </row>
    <row r="34" spans="1:7">
      <c r="A34" s="5" t="s">
        <v>61</v>
      </c>
      <c r="B34" s="25" t="s">
        <v>62</v>
      </c>
    </row>
    <row r="35" spans="1:7">
      <c r="A35" s="5" t="s">
        <v>63</v>
      </c>
      <c r="B35" s="25" t="s">
        <v>64</v>
      </c>
    </row>
    <row r="36" spans="1:7">
      <c r="A36" s="5" t="s">
        <v>65</v>
      </c>
      <c r="B36" s="26" t="s">
        <v>66</v>
      </c>
    </row>
    <row r="37" spans="1:7">
      <c r="A37" s="5" t="s">
        <v>67</v>
      </c>
      <c r="B37" s="23" t="s">
        <v>68</v>
      </c>
    </row>
    <row r="38" spans="1:7">
      <c r="A38" s="5" t="s">
        <v>69</v>
      </c>
      <c r="B38" s="23" t="s">
        <v>70</v>
      </c>
    </row>
    <row r="39" spans="1:7">
      <c r="A39" s="5" t="s">
        <v>71</v>
      </c>
      <c r="B39" s="23" t="s">
        <v>72</v>
      </c>
    </row>
    <row r="40" spans="1:7">
      <c r="A40" s="5" t="s">
        <v>73</v>
      </c>
      <c r="B40" s="23" t="s">
        <v>74</v>
      </c>
    </row>
    <row r="41" spans="1:7">
      <c r="A41" s="5" t="s">
        <v>75</v>
      </c>
      <c r="B41" s="23" t="s">
        <v>76</v>
      </c>
    </row>
    <row r="42" spans="1:7">
      <c r="A42" s="5" t="s">
        <v>77</v>
      </c>
      <c r="B42" s="23" t="s">
        <v>78</v>
      </c>
    </row>
    <row r="43" spans="1:7">
      <c r="A43" s="5" t="s">
        <v>79</v>
      </c>
      <c r="B43" s="23" t="s">
        <v>80</v>
      </c>
    </row>
    <row r="44" spans="1:7">
      <c r="A44" s="5" t="s">
        <v>81</v>
      </c>
      <c r="B44" s="23" t="s">
        <v>82</v>
      </c>
    </row>
    <row r="45" spans="1:7">
      <c r="A45" s="5" t="s">
        <v>83</v>
      </c>
      <c r="B45" s="23" t="s">
        <v>84</v>
      </c>
    </row>
    <row r="46" spans="1:7">
      <c r="A46" s="5" t="s">
        <v>85</v>
      </c>
      <c r="B46" s="23" t="s">
        <v>86</v>
      </c>
    </row>
    <row r="47" spans="1:7">
      <c r="A47" s="5" t="s">
        <v>87</v>
      </c>
      <c r="B47" s="23" t="s">
        <v>88</v>
      </c>
    </row>
    <row r="48" spans="1:7">
      <c r="A48" s="5" t="s">
        <v>89</v>
      </c>
      <c r="B48" s="23" t="s">
        <v>90</v>
      </c>
    </row>
    <row r="49" spans="1:7">
      <c r="A49" s="5" t="s">
        <v>91</v>
      </c>
      <c r="B49" s="23" t="s">
        <v>92</v>
      </c>
    </row>
    <row r="50" spans="1:7">
      <c r="A50" s="5" t="s">
        <v>93</v>
      </c>
      <c r="B50" s="23" t="s">
        <v>94</v>
      </c>
    </row>
    <row r="51" spans="1:7">
      <c r="A51" s="5" t="s">
        <v>95</v>
      </c>
      <c r="B51" s="23" t="s">
        <v>96</v>
      </c>
    </row>
    <row r="52" spans="1:7">
      <c r="A52" s="5" t="s">
        <v>97</v>
      </c>
      <c r="B52" s="23" t="s">
        <v>98</v>
      </c>
    </row>
    <row r="53" spans="1:7">
      <c r="A53" s="5" t="s">
        <v>99</v>
      </c>
      <c r="B53" s="27" t="s">
        <v>100</v>
      </c>
    </row>
    <row r="54" spans="1:7">
      <c r="A54" s="5" t="s">
        <v>101</v>
      </c>
      <c r="B54" s="27" t="s">
        <v>102</v>
      </c>
    </row>
    <row r="55" spans="1:7">
      <c r="A55" s="5" t="s">
        <v>103</v>
      </c>
      <c r="B55" s="27" t="s">
        <v>104</v>
      </c>
    </row>
    <row r="56" spans="1:7">
      <c r="A56" s="5" t="s">
        <v>105</v>
      </c>
      <c r="B56" s="27" t="s">
        <v>106</v>
      </c>
    </row>
    <row r="57" spans="1:7">
      <c r="A57" s="5" t="s">
        <v>107</v>
      </c>
      <c r="B57" s="27" t="s">
        <v>108</v>
      </c>
    </row>
    <row r="58" spans="1:7">
      <c r="A58" s="5" t="s">
        <v>109</v>
      </c>
      <c r="B58" s="27" t="s">
        <v>110</v>
      </c>
    </row>
    <row r="59" spans="1:7">
      <c r="A59" s="5" t="s">
        <v>111</v>
      </c>
      <c r="B59" s="22" t="s">
        <v>112</v>
      </c>
    </row>
    <row r="60" spans="1:7">
      <c r="A60" s="5" t="s">
        <v>113</v>
      </c>
      <c r="B60" s="23" t="s">
        <v>114</v>
      </c>
    </row>
    <row r="61" spans="1:7">
      <c r="A61" s="5" t="s">
        <v>115</v>
      </c>
      <c r="B61" s="23" t="s">
        <v>116</v>
      </c>
    </row>
    <row r="62" spans="1:7">
      <c r="A62" s="5" t="s">
        <v>117</v>
      </c>
      <c r="B62" s="23" t="s">
        <v>118</v>
      </c>
    </row>
    <row r="63" spans="1:7">
      <c r="A63" s="5" t="s">
        <v>119</v>
      </c>
      <c r="B63" s="23" t="s">
        <v>120</v>
      </c>
    </row>
    <row r="64" spans="1:7">
      <c r="A64" s="5" t="s">
        <v>121</v>
      </c>
      <c r="B64" s="23" t="s">
        <v>122</v>
      </c>
    </row>
    <row r="65" spans="1:7">
      <c r="A65" s="5" t="s">
        <v>123</v>
      </c>
      <c r="B65" s="23" t="s">
        <v>124</v>
      </c>
    </row>
    <row r="66" spans="1:7">
      <c r="A66" s="5" t="s">
        <v>125</v>
      </c>
      <c r="B66" s="23" t="s">
        <v>126</v>
      </c>
    </row>
    <row r="67" spans="1:7">
      <c r="A67" s="5" t="s">
        <v>127</v>
      </c>
      <c r="B67" s="27" t="s">
        <v>128</v>
      </c>
    </row>
    <row r="68" spans="1:7">
      <c r="A68" s="5" t="s">
        <v>129</v>
      </c>
      <c r="B68" s="27" t="s">
        <v>130</v>
      </c>
    </row>
    <row r="69" spans="1:7">
      <c r="A69" s="5" t="s">
        <v>131</v>
      </c>
      <c r="B69" s="23" t="s">
        <v>132</v>
      </c>
    </row>
    <row r="70" spans="1:7">
      <c r="A70" s="5" t="s">
        <v>133</v>
      </c>
      <c r="B70" s="23" t="s">
        <v>134</v>
      </c>
    </row>
    <row r="71" spans="1:7">
      <c r="A71" s="5" t="s">
        <v>135</v>
      </c>
      <c r="B71" s="23" t="s">
        <v>136</v>
      </c>
    </row>
    <row r="72" spans="1:7">
      <c r="A72" s="5" t="s">
        <v>137</v>
      </c>
      <c r="B72" s="23" t="s">
        <v>138</v>
      </c>
    </row>
    <row r="73" spans="1:7">
      <c r="A73" s="5" t="s">
        <v>139</v>
      </c>
      <c r="B73" s="23" t="s">
        <v>140</v>
      </c>
    </row>
    <row r="74" spans="1:7">
      <c r="A74" s="5" t="s">
        <v>141</v>
      </c>
      <c r="B74" s="23" t="s">
        <v>142</v>
      </c>
    </row>
    <row r="75" spans="1:7">
      <c r="A75" s="5" t="s">
        <v>143</v>
      </c>
      <c r="B75" s="23" t="s">
        <v>144</v>
      </c>
    </row>
    <row r="76" spans="1:7">
      <c r="A76" s="5" t="s">
        <v>145</v>
      </c>
      <c r="B76" s="23" t="s">
        <v>146</v>
      </c>
    </row>
    <row r="77" spans="1:7">
      <c r="A77" s="5" t="s">
        <v>147</v>
      </c>
      <c r="B77" s="23" t="s">
        <v>148</v>
      </c>
    </row>
    <row r="78" spans="1:7">
      <c r="A78" s="5" t="s">
        <v>149</v>
      </c>
      <c r="B78" s="23" t="s">
        <v>150</v>
      </c>
    </row>
    <row r="79" spans="1:7">
      <c r="A79" s="5" t="s">
        <v>151</v>
      </c>
      <c r="B79" s="23" t="s">
        <v>152</v>
      </c>
    </row>
    <row r="80" spans="1:7">
      <c r="A80" s="5" t="s">
        <v>153</v>
      </c>
      <c r="B80" s="23" t="s">
        <v>154</v>
      </c>
    </row>
    <row r="81" spans="1:7">
      <c r="A81" s="5" t="s">
        <v>155</v>
      </c>
      <c r="B81" s="23" t="s">
        <v>156</v>
      </c>
    </row>
    <row r="82" spans="1:7">
      <c r="A82" s="5" t="s">
        <v>157</v>
      </c>
      <c r="B82" s="23" t="s">
        <v>158</v>
      </c>
    </row>
    <row r="83" spans="1:7">
      <c r="A83" s="5" t="s">
        <v>159</v>
      </c>
      <c r="B83" s="23" t="s">
        <v>160</v>
      </c>
    </row>
    <row r="84" spans="1:7">
      <c r="A84" s="5" t="s">
        <v>161</v>
      </c>
      <c r="B84" s="23" t="s">
        <v>162</v>
      </c>
    </row>
    <row r="85" spans="1:7">
      <c r="A85" s="5" t="s">
        <v>163</v>
      </c>
      <c r="B85" s="23" t="s">
        <v>164</v>
      </c>
    </row>
    <row r="86" spans="1:7">
      <c r="A86" s="5" t="s">
        <v>165</v>
      </c>
      <c r="B86" s="23" t="s">
        <v>166</v>
      </c>
    </row>
    <row r="87" spans="1:7">
      <c r="A87" s="5" t="s">
        <v>167</v>
      </c>
      <c r="B87" s="23" t="s">
        <v>168</v>
      </c>
    </row>
    <row r="88" spans="1:7">
      <c r="A88" s="5" t="s">
        <v>169</v>
      </c>
      <c r="B88" s="27" t="s">
        <v>170</v>
      </c>
    </row>
    <row r="89" spans="1:7">
      <c r="A89" s="5" t="s">
        <v>171</v>
      </c>
      <c r="B89" s="27" t="s">
        <v>172</v>
      </c>
    </row>
    <row r="90" spans="1:7">
      <c r="A90" s="5" t="s">
        <v>173</v>
      </c>
      <c r="B90" s="27" t="s">
        <v>174</v>
      </c>
    </row>
    <row r="91" spans="1:7">
      <c r="A91" s="5" t="s">
        <v>175</v>
      </c>
      <c r="B91" s="27" t="s">
        <v>176</v>
      </c>
    </row>
    <row r="92" spans="1:7">
      <c r="A92" s="5" t="s">
        <v>177</v>
      </c>
      <c r="B92" s="27" t="s">
        <v>178</v>
      </c>
    </row>
    <row r="93" spans="1:7">
      <c r="A93" s="5" t="s">
        <v>179</v>
      </c>
      <c r="B93" s="27" t="s">
        <v>180</v>
      </c>
    </row>
    <row r="94" spans="1:7">
      <c r="A94" s="5" t="s">
        <v>181</v>
      </c>
      <c r="B94" s="27" t="s">
        <v>182</v>
      </c>
    </row>
    <row r="95" spans="1:7">
      <c r="A95" s="5" t="s">
        <v>183</v>
      </c>
      <c r="B95" s="27" t="s">
        <v>184</v>
      </c>
    </row>
    <row r="96" spans="1:7">
      <c r="A96" s="5" t="s">
        <v>185</v>
      </c>
      <c r="B96" s="27" t="s">
        <v>186</v>
      </c>
    </row>
    <row r="97" spans="1:7">
      <c r="A97" s="5" t="s">
        <v>187</v>
      </c>
      <c r="B97" s="27" t="s">
        <v>188</v>
      </c>
    </row>
    <row r="98" spans="1:7">
      <c r="A98" s="5" t="s">
        <v>189</v>
      </c>
      <c r="B98" s="27" t="s">
        <v>190</v>
      </c>
    </row>
    <row r="99" spans="1:7">
      <c r="A99" s="5" t="s">
        <v>191</v>
      </c>
      <c r="B99" s="27" t="s">
        <v>192</v>
      </c>
    </row>
    <row r="100" spans="1:7">
      <c r="A100" s="5" t="s">
        <v>193</v>
      </c>
      <c r="B100" s="27" t="s">
        <v>194</v>
      </c>
    </row>
    <row r="101" spans="1:7">
      <c r="A101" s="5" t="s">
        <v>195</v>
      </c>
      <c r="B101" s="27" t="s">
        <v>196</v>
      </c>
    </row>
    <row r="102" spans="1:7">
      <c r="A102" s="5" t="s">
        <v>197</v>
      </c>
      <c r="B102" s="27" t="s">
        <v>198</v>
      </c>
    </row>
    <row r="103" spans="1:7">
      <c r="A103" s="5" t="s">
        <v>199</v>
      </c>
      <c r="B103" s="27" t="s">
        <v>200</v>
      </c>
    </row>
    <row r="104" spans="1:7">
      <c r="A104" s="5" t="s">
        <v>201</v>
      </c>
      <c r="B104" s="27" t="s">
        <v>202</v>
      </c>
    </row>
    <row r="105" spans="1:7">
      <c r="A105" s="5" t="s">
        <v>203</v>
      </c>
      <c r="B105" s="27" t="s">
        <v>204</v>
      </c>
    </row>
    <row r="106" spans="1:7">
      <c r="A106" s="5" t="s">
        <v>205</v>
      </c>
      <c r="B106" s="27" t="s">
        <v>206</v>
      </c>
    </row>
    <row r="107" spans="1:7">
      <c r="A107" s="5" t="s">
        <v>207</v>
      </c>
      <c r="B107" s="27" t="s">
        <v>208</v>
      </c>
    </row>
    <row r="108" spans="1:7">
      <c r="A108" s="5" t="s">
        <v>209</v>
      </c>
      <c r="B108" s="27" t="s">
        <v>210</v>
      </c>
    </row>
    <row r="109" spans="1:7">
      <c r="A109" s="5" t="s">
        <v>211</v>
      </c>
      <c r="B109" s="27" t="s">
        <v>212</v>
      </c>
    </row>
    <row r="110" spans="1:7">
      <c r="A110" s="5" t="s">
        <v>213</v>
      </c>
      <c r="B110" s="27" t="s">
        <v>214</v>
      </c>
    </row>
    <row r="111" spans="1:7">
      <c r="A111" s="5" t="s">
        <v>215</v>
      </c>
      <c r="B111" s="27" t="s">
        <v>216</v>
      </c>
    </row>
    <row r="112" spans="1:7">
      <c r="A112" s="5" t="s">
        <v>217</v>
      </c>
      <c r="B112" s="27" t="s">
        <v>218</v>
      </c>
    </row>
    <row r="113" spans="1:7">
      <c r="A113" s="5" t="s">
        <v>219</v>
      </c>
      <c r="B113" s="27" t="s">
        <v>220</v>
      </c>
    </row>
    <row r="114" spans="1:7">
      <c r="A114" s="5" t="s">
        <v>221</v>
      </c>
      <c r="B114" s="27" t="s">
        <v>222</v>
      </c>
    </row>
    <row r="115" spans="1:7">
      <c r="A115" s="5" t="s">
        <v>223</v>
      </c>
      <c r="B115" s="27" t="s">
        <v>224</v>
      </c>
    </row>
    <row r="116" spans="1:7">
      <c r="A116" s="5" t="s">
        <v>225</v>
      </c>
      <c r="B116" s="27" t="s">
        <v>226</v>
      </c>
    </row>
    <row r="117" spans="1:7">
      <c r="A117" s="5" t="s">
        <v>227</v>
      </c>
      <c r="B117" s="27" t="s">
        <v>228</v>
      </c>
    </row>
    <row r="118" spans="1:7">
      <c r="A118" s="5" t="s">
        <v>229</v>
      </c>
      <c r="B118" s="27" t="s">
        <v>230</v>
      </c>
    </row>
    <row r="119" spans="1:7">
      <c r="A119" s="5" t="s">
        <v>231</v>
      </c>
      <c r="B119" s="27" t="s">
        <v>232</v>
      </c>
    </row>
    <row r="120" spans="1:7">
      <c r="A120" s="5" t="s">
        <v>233</v>
      </c>
      <c r="B120" s="27" t="s">
        <v>234</v>
      </c>
    </row>
    <row r="121" spans="1:7">
      <c r="A121" s="5" t="s">
        <v>235</v>
      </c>
      <c r="B121" s="27" t="s">
        <v>236</v>
      </c>
    </row>
    <row r="122" spans="1:7">
      <c r="A122" s="5" t="s">
        <v>237</v>
      </c>
      <c r="B122" s="27" t="s">
        <v>238</v>
      </c>
    </row>
    <row r="123" spans="1:7">
      <c r="A123" s="5" t="s">
        <v>239</v>
      </c>
      <c r="B123" s="27" t="s">
        <v>240</v>
      </c>
    </row>
    <row r="124" spans="1:7">
      <c r="A124" s="5" t="s">
        <v>241</v>
      </c>
      <c r="B124" s="27" t="s">
        <v>242</v>
      </c>
    </row>
    <row r="125" spans="1:7">
      <c r="A125" s="5" t="s">
        <v>243</v>
      </c>
      <c r="B125" s="27" t="s">
        <v>244</v>
      </c>
    </row>
    <row r="126" spans="1:7">
      <c r="A126" s="5" t="s">
        <v>245</v>
      </c>
      <c r="B126" s="28" t="s">
        <v>246</v>
      </c>
    </row>
    <row r="127" spans="1:7">
      <c r="A127" s="29" t="s">
        <v>247</v>
      </c>
      <c r="B127" s="25" t="s">
        <v>248</v>
      </c>
    </row>
    <row r="128" spans="1:7">
      <c r="A128" s="29" t="s">
        <v>249</v>
      </c>
      <c r="B128" s="25" t="s">
        <v>250</v>
      </c>
    </row>
    <row r="129" spans="1:7">
      <c r="A129" s="29" t="s">
        <v>251</v>
      </c>
      <c r="B129" s="30" t="s">
        <v>252</v>
      </c>
    </row>
    <row r="130" spans="1:7">
      <c r="A130" s="29" t="s">
        <v>253</v>
      </c>
      <c r="B130" s="25" t="s">
        <v>254</v>
      </c>
    </row>
    <row r="131" spans="1:7">
      <c r="A131" s="29" t="s">
        <v>255</v>
      </c>
      <c r="B131" s="25" t="s">
        <v>256</v>
      </c>
    </row>
    <row r="132" spans="1:7">
      <c r="A132" s="29" t="s">
        <v>257</v>
      </c>
      <c r="B132" s="25" t="s">
        <v>258</v>
      </c>
    </row>
    <row r="133" spans="1:7">
      <c r="A133" s="29" t="s">
        <v>259</v>
      </c>
      <c r="B133" s="25" t="s">
        <v>260</v>
      </c>
    </row>
    <row r="134" spans="1:7">
      <c r="A134" s="5" t="s">
        <v>261</v>
      </c>
      <c r="B134" s="22"/>
    </row>
    <row r="135" spans="1:7">
      <c r="A135" s="5" t="s">
        <v>262</v>
      </c>
      <c r="B135" s="22"/>
    </row>
    <row r="136" spans="1:7">
      <c r="A136" s="5" t="s">
        <v>263</v>
      </c>
      <c r="B136" s="22"/>
    </row>
    <row r="137" spans="1:7">
      <c r="A137" s="5" t="s">
        <v>264</v>
      </c>
      <c r="B137" s="22"/>
    </row>
    <row r="138" spans="1:7">
      <c r="A138" s="5" t="s">
        <v>265</v>
      </c>
      <c r="B138" s="22"/>
    </row>
    <row r="139" spans="1:7">
      <c r="A139" s="5" t="s">
        <v>266</v>
      </c>
      <c r="B139" s="22"/>
    </row>
    <row r="140" spans="1:7">
      <c r="A140" s="5" t="s">
        <v>267</v>
      </c>
      <c r="B140" s="22"/>
    </row>
    <row r="141" spans="1:7">
      <c r="A141" s="5" t="s">
        <v>268</v>
      </c>
      <c r="B141" s="22"/>
    </row>
    <row r="142" spans="1:7">
      <c r="A142" s="5" t="s">
        <v>269</v>
      </c>
      <c r="B142" s="22"/>
    </row>
    <row r="143" spans="1:7">
      <c r="A143" s="5" t="s">
        <v>270</v>
      </c>
      <c r="B143" s="22"/>
    </row>
    <row r="144" spans="1:7">
      <c r="A144" s="5" t="s">
        <v>271</v>
      </c>
      <c r="B144" s="22"/>
    </row>
    <row r="145" spans="1:7">
      <c r="A145" s="5" t="s">
        <v>272</v>
      </c>
      <c r="B145" s="22"/>
    </row>
    <row r="146" spans="1:7">
      <c r="A146" s="5" t="s">
        <v>273</v>
      </c>
      <c r="B146" s="22"/>
    </row>
    <row r="147" spans="1:7">
      <c r="A147" s="5" t="s">
        <v>274</v>
      </c>
      <c r="B147" s="22"/>
    </row>
    <row r="148" spans="1:7">
      <c r="A148" s="5" t="s">
        <v>275</v>
      </c>
      <c r="B148" s="22"/>
    </row>
    <row r="149" spans="1:7">
      <c r="A149" s="5" t="s">
        <v>276</v>
      </c>
      <c r="B149" s="22"/>
    </row>
    <row r="150" spans="1:7">
      <c r="A150" s="5" t="s">
        <v>277</v>
      </c>
      <c r="B150" s="22"/>
    </row>
    <row r="151" spans="1:7">
      <c r="A151" s="5" t="s">
        <v>278</v>
      </c>
      <c r="B151" s="22"/>
    </row>
    <row r="152" spans="1:7">
      <c r="A152" s="5" t="s">
        <v>279</v>
      </c>
      <c r="B152" s="22"/>
    </row>
    <row r="153" spans="1:7">
      <c r="A153" s="5" t="s">
        <v>280</v>
      </c>
      <c r="B153" s="22"/>
    </row>
    <row r="154" spans="1:7">
      <c r="A154" s="5" t="s">
        <v>281</v>
      </c>
      <c r="B154" s="22"/>
    </row>
    <row r="155" spans="1:7">
      <c r="A155" s="5" t="s">
        <v>282</v>
      </c>
      <c r="B155" s="22"/>
    </row>
  </sheetData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9" fitToHeight="4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E501"/>
  <sheetViews>
    <sheetView tabSelected="0" workbookViewId="0" showGridLines="false" showRowColHeaders="1">
      <pane ySplit="6" activePane="bottomLeft" state="frozen" topLeftCell="A440"/>
      <selection pane="bottomLeft" activeCell="E454" sqref="E454"/>
    </sheetView>
  </sheetViews>
  <sheetFormatPr defaultRowHeight="14.4" defaultColWidth="11.44140625" outlineLevelRow="0" outlineLevelCol="0"/>
  <cols>
    <col min="1" max="1" width="21.6640625" customWidth="true" style="0"/>
    <col min="2" max="2" width="19" customWidth="true" style="0"/>
    <col min="3" max="3" width="40.44140625" customWidth="true" style="0"/>
    <col min="4" max="4" width="14.33203125" customWidth="true" style="0"/>
    <col min="5" max="5" width="14.33203125" customWidth="true" style="0"/>
  </cols>
  <sheetData>
    <row r="1" spans="1:5" customHeight="1" ht="23.4">
      <c r="A1" s="6" t="s">
        <v>283</v>
      </c>
    </row>
    <row r="2" spans="1:5" customHeight="1" ht="18">
      <c r="A2" s="20" t="s">
        <v>1</v>
      </c>
    </row>
    <row r="3" spans="1:5" customHeight="1" ht="18">
      <c r="A3" s="2"/>
    </row>
    <row r="6" spans="1:5" customHeight="1" ht="41.25">
      <c r="A6" s="7" t="s">
        <v>284</v>
      </c>
      <c r="B6" s="4" t="s">
        <v>285</v>
      </c>
      <c r="C6" s="4" t="s">
        <v>286</v>
      </c>
      <c r="D6" s="8" t="s">
        <v>287</v>
      </c>
      <c r="E6" s="9" t="s">
        <v>288</v>
      </c>
    </row>
    <row r="7" spans="1:5">
      <c r="A7" s="21">
        <v>45657</v>
      </c>
      <c r="B7" s="18" t="s">
        <v>87</v>
      </c>
      <c r="C7" s="10" t="str">
        <f>IF(ISERROR(VLOOKUP(B7,'BASE PRODUITS'!$A$6:$B$155,2,0)),"",VLOOKUP(B7,'BASE PRODUITS'!$A$6:$B$155,2,0))</f>
        <v>Malaria Ag b10 / immunologie</v>
      </c>
      <c r="D7" s="18">
        <v>8</v>
      </c>
      <c r="E7" s="18"/>
    </row>
    <row r="8" spans="1:5">
      <c r="A8" s="21">
        <v>45657</v>
      </c>
      <c r="B8" s="18" t="s">
        <v>113</v>
      </c>
      <c r="C8" s="10" t="str">
        <f>IF(ISERROR(VLOOKUP(B8,'BASE PRODUITS'!$A$6:$B$155,2,0)),"",VLOOKUP(B8,'BASE PRODUITS'!$A$6:$B$155,2,0))</f>
        <v>Diluent HYCEL 20L / Hématologie</v>
      </c>
      <c r="D8" s="18"/>
      <c r="E8" s="18">
        <v>1</v>
      </c>
    </row>
    <row r="9" spans="1:5">
      <c r="A9" s="21">
        <v>45659</v>
      </c>
      <c r="B9" s="18" t="s">
        <v>247</v>
      </c>
      <c r="C9" s="10" t="str">
        <f>IF(ISERROR(VLOOKUP(B9,'BASE PRODUITS'!$A$6:$B$155,2,0)),"",VLOOKUP(B9,'BASE PRODUITS'!$A$6:$B$155,2,0))</f>
        <v>Contrôle Normal 1x5ml / Biochimie</v>
      </c>
      <c r="D9" s="18"/>
      <c r="E9" s="18">
        <v>1</v>
      </c>
    </row>
    <row r="10" spans="1:5">
      <c r="A10" s="21">
        <v>45660</v>
      </c>
      <c r="B10" s="18" t="s">
        <v>19</v>
      </c>
      <c r="C10" s="10" t="str">
        <f>IF(ISERROR(VLOOKUP(B10,'BASE PRODUITS'!$A$6:$B$155,2,0)),"",VLOOKUP(B10,'BASE PRODUITS'!$A$6:$B$155,2,0))</f>
        <v>Aiguilles Vacutainers  G21 b100 / Consommable</v>
      </c>
      <c r="D10" s="18"/>
      <c r="E10" s="18">
        <v>1</v>
      </c>
    </row>
    <row r="11" spans="1:5">
      <c r="A11" s="21">
        <v>45661</v>
      </c>
      <c r="B11" s="18" t="s">
        <v>35</v>
      </c>
      <c r="C11" s="10" t="str">
        <f>IF(ISERROR(VLOOKUP(B11,'BASE PRODUITS'!$A$6:$B$155,2,0)),"",VLOOKUP(B11,'BASE PRODUITS'!$A$6:$B$155,2,0))</f>
        <v>Anses calibrés stériles 10µl s10 / Consommable</v>
      </c>
      <c r="D11" s="18"/>
      <c r="E11" s="18">
        <v>3</v>
      </c>
    </row>
    <row r="12" spans="1:5">
      <c r="A12" s="21">
        <v>45662</v>
      </c>
      <c r="B12" s="18" t="s">
        <v>79</v>
      </c>
      <c r="C12" s="10" t="str">
        <f>IF(ISERROR(VLOOKUP(B12,'BASE PRODUITS'!$A$6:$B$155,2,0)),"",VLOOKUP(B12,'BASE PRODUITS'!$A$6:$B$155,2,0))</f>
        <v>Helicobacter pylori b20 / immunologie</v>
      </c>
      <c r="D12" s="18"/>
      <c r="E12" s="18">
        <v>1</v>
      </c>
    </row>
    <row r="13" spans="1:5">
      <c r="A13" s="21">
        <v>45662</v>
      </c>
      <c r="B13" s="18" t="s">
        <v>23</v>
      </c>
      <c r="C13" s="10" t="str">
        <f>IF(ISERROR(VLOOKUP(B13,'BASE PRODUITS'!$A$6:$B$155,2,0)),"",VLOOKUP(B13,'BASE PRODUITS'!$A$6:$B$155,2,0))</f>
        <v>Embouts Bleues s500 / Consommable</v>
      </c>
      <c r="D13" s="18"/>
      <c r="E13" s="18">
        <v>1</v>
      </c>
    </row>
    <row r="14" spans="1:5">
      <c r="A14" s="21">
        <v>45662</v>
      </c>
      <c r="B14" s="18" t="s">
        <v>25</v>
      </c>
      <c r="C14" s="10" t="str">
        <f>IF(ISERROR(VLOOKUP(B14,'BASE PRODUITS'!$A$6:$B$155,2,0)),"",VLOOKUP(B14,'BASE PRODUITS'!$A$6:$B$155,2,0))</f>
        <v>embouts jaunes s1000 / Consommable</v>
      </c>
      <c r="D14" s="18"/>
      <c r="E14" s="18">
        <v>1</v>
      </c>
    </row>
    <row r="15" spans="1:5">
      <c r="A15" s="21">
        <v>45663</v>
      </c>
      <c r="B15" s="18" t="s">
        <v>41</v>
      </c>
      <c r="C15" s="10" t="str">
        <f>IF(ISERROR(VLOOKUP(B15,'BASE PRODUITS'!$A$6:$B$155,2,0)),"",VLOOKUP(B15,'BASE PRODUITS'!$A$6:$B$155,2,0))</f>
        <v>Boites de petri s20 / Consommable</v>
      </c>
      <c r="D15" s="18"/>
      <c r="E15" s="18">
        <v>3</v>
      </c>
    </row>
    <row r="16" spans="1:5">
      <c r="A16" s="21">
        <v>45663</v>
      </c>
      <c r="B16" s="18" t="s">
        <v>37</v>
      </c>
      <c r="C16" s="10" t="str">
        <f>IF(ISERROR(VLOOKUP(B16,'BASE PRODUITS'!$A$6:$B$155,2,0)),"",VLOOKUP(B16,'BASE PRODUITS'!$A$6:$B$155,2,0))</f>
        <v>Tubes à hémolyse s500 / Consommable</v>
      </c>
      <c r="D16" s="18"/>
      <c r="E16" s="18">
        <v>2</v>
      </c>
    </row>
    <row r="17" spans="1:5">
      <c r="A17" s="21">
        <v>45663</v>
      </c>
      <c r="B17" s="18" t="s">
        <v>145</v>
      </c>
      <c r="C17" s="10" t="str">
        <f>IF(ISERROR(VLOOKUP(B17,'BASE PRODUITS'!$A$6:$B$155,2,0)),"",VLOOKUP(B17,'BASE PRODUITS'!$A$6:$B$155,2,0))</f>
        <v>Ci-Trol 1 1 x 1mL  / Hémostase</v>
      </c>
      <c r="D17" s="18"/>
      <c r="E17" s="18">
        <v>1</v>
      </c>
    </row>
    <row r="18" spans="1:5">
      <c r="A18" s="21">
        <v>45663</v>
      </c>
      <c r="B18" s="18" t="s">
        <v>131</v>
      </c>
      <c r="C18" s="10" t="str">
        <f>IF(ISERROR(VLOOKUP(B18,'BASE PRODUITS'!$A$6:$B$155,2,0)),"",VLOOKUP(B18,'BASE PRODUITS'!$A$6:$B$155,2,0))</f>
        <v>TP Innovin 1x 4ml / Hémostase</v>
      </c>
      <c r="D18" s="18"/>
      <c r="E18" s="18">
        <v>1</v>
      </c>
    </row>
    <row r="19" spans="1:5">
      <c r="A19" s="21">
        <v>45663</v>
      </c>
      <c r="B19" s="18" t="s">
        <v>145</v>
      </c>
      <c r="C19" s="10" t="str">
        <f>IF(ISERROR(VLOOKUP(B19,'BASE PRODUITS'!$A$6:$B$155,2,0)),"",VLOOKUP(B19,'BASE PRODUITS'!$A$6:$B$155,2,0))</f>
        <v>Ci-Trol 1 1 x 1mL  / Hémostase</v>
      </c>
      <c r="D19" s="18"/>
      <c r="E19" s="18">
        <v>1</v>
      </c>
    </row>
    <row r="20" spans="1:5">
      <c r="A20" s="21">
        <v>45663</v>
      </c>
      <c r="B20" s="18" t="s">
        <v>147</v>
      </c>
      <c r="C20" s="10" t="str">
        <f>IF(ISERROR(VLOOKUP(B20,'BASE PRODUITS'!$A$6:$B$155,2,0)),"",VLOOKUP(B20,'BASE PRODUITS'!$A$6:$B$155,2,0))</f>
        <v>Ci-Trol 2 1 x 1mL  / Hémostase</v>
      </c>
      <c r="D20" s="18"/>
      <c r="E20" s="18">
        <v>1</v>
      </c>
    </row>
    <row r="21" spans="1:5">
      <c r="A21" s="21">
        <v>45663</v>
      </c>
      <c r="B21" s="18" t="s">
        <v>125</v>
      </c>
      <c r="C21" s="10" t="str">
        <f>IF(ISERROR(VLOOKUP(B21,'BASE PRODUITS'!$A$6:$B$155,2,0)),"",VLOOKUP(B21,'BASE PRODUITS'!$A$6:$B$155,2,0))</f>
        <v>Groupage D 10mL / Hématologie</v>
      </c>
      <c r="D21" s="18"/>
      <c r="E21" s="18">
        <v>1</v>
      </c>
    </row>
    <row r="22" spans="1:5">
      <c r="A22" s="21">
        <v>45663</v>
      </c>
      <c r="B22" s="18" t="s">
        <v>63</v>
      </c>
      <c r="C22" s="10" t="str">
        <f>IF(ISERROR(VLOOKUP(B22,'BASE PRODUITS'!$A$6:$B$155,2,0)),"",VLOOKUP(B22,'BASE PRODUITS'!$A$6:$B$155,2,0))</f>
        <v>Cuvettes FL 1 x 100 / Consommable</v>
      </c>
      <c r="D22" s="18"/>
      <c r="E22" s="18">
        <v>1</v>
      </c>
    </row>
    <row r="23" spans="1:5">
      <c r="A23" s="21">
        <v>45663</v>
      </c>
      <c r="B23" s="18" t="s">
        <v>13</v>
      </c>
      <c r="C23" s="10" t="str">
        <f>IF(ISERROR(VLOOKUP(B23,'BASE PRODUITS'!$A$6:$B$155,2,0)),"",VLOOKUP(B23,'BASE PRODUITS'!$A$6:$B$155,2,0))</f>
        <v>Lames b50 / Consommable</v>
      </c>
      <c r="D23" s="18"/>
      <c r="E23" s="18">
        <v>5</v>
      </c>
    </row>
    <row r="24" spans="1:5">
      <c r="A24" s="21">
        <v>45663</v>
      </c>
      <c r="B24" s="18" t="s">
        <v>15</v>
      </c>
      <c r="C24" s="10" t="str">
        <f>IF(ISERROR(VLOOKUP(B24,'BASE PRODUITS'!$A$6:$B$155,2,0)),"",VLOOKUP(B24,'BASE PRODUITS'!$A$6:$B$155,2,0))</f>
        <v>lamelles b100 / Consommable</v>
      </c>
      <c r="D24" s="18"/>
      <c r="E24" s="18">
        <v>3</v>
      </c>
    </row>
    <row r="25" spans="1:5">
      <c r="A25" s="21">
        <v>45665</v>
      </c>
      <c r="B25" s="18" t="s">
        <v>5</v>
      </c>
      <c r="C25" s="10" t="str">
        <f>IF(ISERROR(VLOOKUP(B25,'BASE PRODUITS'!$A$6:$B$155,2,0)),"",VLOOKUP(B25,'BASE PRODUITS'!$A$6:$B$155,2,0))</f>
        <v>Tubes Secs 5ml p100 / Consommable</v>
      </c>
      <c r="D25" s="18"/>
      <c r="E25" s="18">
        <v>1</v>
      </c>
    </row>
    <row r="26" spans="1:5">
      <c r="A26" s="21">
        <v>45666</v>
      </c>
      <c r="B26" s="18" t="s">
        <v>35</v>
      </c>
      <c r="C26" s="10" t="str">
        <f>IF(ISERROR(VLOOKUP(B26,'BASE PRODUITS'!$A$6:$B$155,2,0)),"",VLOOKUP(B26,'BASE PRODUITS'!$A$6:$B$155,2,0))</f>
        <v>Anses calibrés stériles 10µl s10 / Consommable</v>
      </c>
      <c r="D26" s="18"/>
      <c r="E26" s="18">
        <v>1</v>
      </c>
    </row>
    <row r="27" spans="1:5">
      <c r="A27" s="21">
        <v>45667</v>
      </c>
      <c r="B27" s="18" t="s">
        <v>99</v>
      </c>
      <c r="C27" s="10" t="str">
        <f>IF(ISERROR(VLOOKUP(B27,'BASE PRODUITS'!$A$6:$B$155,2,0)),"",VLOOKUP(B27,'BASE PRODUITS'!$A$6:$B$155,2,0))</f>
        <v>β HCG b25 / immunologie</v>
      </c>
      <c r="D27" s="18"/>
      <c r="E27" s="18">
        <v>1</v>
      </c>
    </row>
    <row r="28" spans="1:5">
      <c r="A28" s="21">
        <v>45667</v>
      </c>
      <c r="B28" s="18" t="s">
        <v>87</v>
      </c>
      <c r="C28" s="10" t="str">
        <f>IF(ISERROR(VLOOKUP(B28,'BASE PRODUITS'!$A$6:$B$155,2,0)),"",VLOOKUP(B28,'BASE PRODUITS'!$A$6:$B$155,2,0))</f>
        <v>Malaria Ag b10 / immunologie</v>
      </c>
      <c r="D28" s="18"/>
      <c r="E28" s="18">
        <v>4</v>
      </c>
    </row>
    <row r="29" spans="1:5">
      <c r="A29" s="21">
        <v>45668</v>
      </c>
      <c r="B29" s="18" t="s">
        <v>87</v>
      </c>
      <c r="C29" s="10" t="str">
        <f>IF(ISERROR(VLOOKUP(B29,'BASE PRODUITS'!$A$6:$B$155,2,0)),"",VLOOKUP(B29,'BASE PRODUITS'!$A$6:$B$155,2,0))</f>
        <v>Malaria Ag b10 / immunologie</v>
      </c>
      <c r="D29" s="18">
        <v>2</v>
      </c>
      <c r="E29" s="18"/>
    </row>
    <row r="30" spans="1:5">
      <c r="A30" s="21">
        <v>45670</v>
      </c>
      <c r="B30" s="18" t="s">
        <v>9</v>
      </c>
      <c r="C30" s="10" t="str">
        <f>IF(ISERROR(VLOOKUP(B30,'BASE PRODUITS'!$A$6:$B$155,2,0)),"",VLOOKUP(B30,'BASE PRODUITS'!$A$6:$B$155,2,0))</f>
        <v>Tubes EDTA 5ml p100 / Consommable</v>
      </c>
      <c r="D30" s="18"/>
      <c r="E30" s="18">
        <v>1</v>
      </c>
    </row>
    <row r="31" spans="1:5">
      <c r="A31" s="21">
        <v>45670</v>
      </c>
      <c r="B31" s="18" t="s">
        <v>5</v>
      </c>
      <c r="C31" s="10" t="str">
        <f>IF(ISERROR(VLOOKUP(B31,'BASE PRODUITS'!$A$6:$B$155,2,0)),"",VLOOKUP(B31,'BASE PRODUITS'!$A$6:$B$155,2,0))</f>
        <v>Tubes Secs 5ml p100 / Consommable</v>
      </c>
      <c r="D31" s="18"/>
      <c r="E31" s="18">
        <v>1</v>
      </c>
    </row>
    <row r="32" spans="1:5">
      <c r="A32" s="21">
        <v>45670</v>
      </c>
      <c r="B32" s="18" t="s">
        <v>19</v>
      </c>
      <c r="C32" s="10" t="str">
        <f>IF(ISERROR(VLOOKUP(B32,'BASE PRODUITS'!$A$6:$B$155,2,0)),"",VLOOKUP(B32,'BASE PRODUITS'!$A$6:$B$155,2,0))</f>
        <v>Aiguilles Vacutainers  G21 b100 / Consommable</v>
      </c>
      <c r="D32" s="18"/>
      <c r="E32" s="18">
        <v>1</v>
      </c>
    </row>
    <row r="33" spans="1:5">
      <c r="A33" s="21">
        <v>45670</v>
      </c>
      <c r="B33" s="18" t="s">
        <v>67</v>
      </c>
      <c r="C33" s="10" t="str">
        <f>IF(ISERROR(VLOOKUP(B33,'BASE PRODUITS'!$A$6:$B$155,2,0)),"",VLOOKUP(B33,'BASE PRODUITS'!$A$6:$B$155,2,0))</f>
        <v>AgHBS HIGHTOP b40 / immunologie</v>
      </c>
      <c r="D33" s="18"/>
      <c r="E33" s="18">
        <v>1</v>
      </c>
    </row>
    <row r="34" spans="1:5">
      <c r="A34" s="21">
        <v>45671</v>
      </c>
      <c r="B34" s="18" t="s">
        <v>83</v>
      </c>
      <c r="C34" s="10" t="str">
        <f>IF(ISERROR(VLOOKUP(B34,'BASE PRODUITS'!$A$6:$B$155,2,0)),"",VLOOKUP(B34,'BASE PRODUITS'!$A$6:$B$155,2,0))</f>
        <v>Dengue Duo b25 / immunologie</v>
      </c>
      <c r="D34" s="18"/>
      <c r="E34" s="18">
        <v>1</v>
      </c>
    </row>
    <row r="35" spans="1:5">
      <c r="A35" s="21">
        <v>45672</v>
      </c>
      <c r="B35" s="18" t="s">
        <v>35</v>
      </c>
      <c r="C35" s="10" t="str">
        <f>IF(ISERROR(VLOOKUP(B35,'BASE PRODUITS'!$A$6:$B$155,2,0)),"",VLOOKUP(B35,'BASE PRODUITS'!$A$6:$B$155,2,0))</f>
        <v>Anses calibrés stériles 10µl s10 / Consommable</v>
      </c>
      <c r="D35" s="18"/>
      <c r="E35" s="18">
        <v>1</v>
      </c>
    </row>
    <row r="36" spans="1:5">
      <c r="A36" s="21">
        <v>45673</v>
      </c>
      <c r="B36" s="18" t="s">
        <v>35</v>
      </c>
      <c r="C36" s="10" t="str">
        <f>IF(ISERROR(VLOOKUP(B36,'BASE PRODUITS'!$A$6:$B$155,2,0)),"",VLOOKUP(B36,'BASE PRODUITS'!$A$6:$B$155,2,0))</f>
        <v>Anses calibrés stériles 10µl s10 / Consommable</v>
      </c>
      <c r="D36" s="18">
        <v>50</v>
      </c>
      <c r="E36" s="18"/>
    </row>
    <row r="37" spans="1:5">
      <c r="A37" s="21">
        <v>45673</v>
      </c>
      <c r="B37" s="18" t="s">
        <v>231</v>
      </c>
      <c r="C37" s="10" t="str">
        <f>IF(ISERROR(VLOOKUP(B37,'BASE PRODUITS'!$A$6:$B$155,2,0)),"",VLOOKUP(B37,'BASE PRODUITS'!$A$6:$B$155,2,0))</f>
        <v>Acide Urique 125mL / Biochimie</v>
      </c>
      <c r="D37" s="18">
        <v>2</v>
      </c>
      <c r="E37" s="18"/>
    </row>
    <row r="38" spans="1:5">
      <c r="A38" s="21">
        <v>45673</v>
      </c>
      <c r="B38" s="18" t="s">
        <v>237</v>
      </c>
      <c r="C38" s="10" t="str">
        <f>IF(ISERROR(VLOOKUP(B38,'BASE PRODUITS'!$A$6:$B$155,2,0)),"",VLOOKUP(B38,'BASE PRODUITS'!$A$6:$B$155,2,0))</f>
        <v>  GOT 240 mL / Biochimie</v>
      </c>
      <c r="D38" s="18">
        <v>1</v>
      </c>
      <c r="E38" s="18"/>
    </row>
    <row r="39" spans="1:5">
      <c r="A39" s="21">
        <v>45673</v>
      </c>
      <c r="B39" s="18" t="s">
        <v>239</v>
      </c>
      <c r="C39" s="10" t="str">
        <f>IF(ISERROR(VLOOKUP(B39,'BASE PRODUITS'!$A$6:$B$155,2,0)),"",VLOOKUP(B39,'BASE PRODUITS'!$A$6:$B$155,2,0))</f>
        <v>GPT 240mL / Biochimie</v>
      </c>
      <c r="D39" s="18">
        <v>1</v>
      </c>
      <c r="E39" s="18"/>
    </row>
    <row r="40" spans="1:5">
      <c r="A40" s="21">
        <v>45673</v>
      </c>
      <c r="B40" s="18" t="s">
        <v>121</v>
      </c>
      <c r="C40" s="10" t="str">
        <f>IF(ISERROR(VLOOKUP(B40,'BASE PRODUITS'!$A$6:$B$155,2,0)),"",VLOOKUP(B40,'BASE PRODUITS'!$A$6:$B$155,2,0))</f>
        <v>Groupage B 10mL / Hématologie</v>
      </c>
      <c r="D40" s="18">
        <v>1</v>
      </c>
      <c r="E40" s="18"/>
    </row>
    <row r="41" spans="1:5">
      <c r="A41" s="21">
        <v>45673</v>
      </c>
      <c r="B41" s="18" t="s">
        <v>125</v>
      </c>
      <c r="C41" s="10" t="str">
        <f>IF(ISERROR(VLOOKUP(B41,'BASE PRODUITS'!$A$6:$B$155,2,0)),"",VLOOKUP(B41,'BASE PRODUITS'!$A$6:$B$155,2,0))</f>
        <v>Groupage D 10mL / Hématologie</v>
      </c>
      <c r="D41" s="18">
        <v>1</v>
      </c>
      <c r="E41" s="18"/>
    </row>
    <row r="42" spans="1:5">
      <c r="A42" s="21">
        <v>45673</v>
      </c>
      <c r="B42" s="18" t="s">
        <v>7</v>
      </c>
      <c r="C42" s="10" t="str">
        <f>IF(ISERROR(VLOOKUP(B42,'BASE PRODUITS'!$A$6:$B$155,2,0)),"",VLOOKUP(B42,'BASE PRODUITS'!$A$6:$B$155,2,0))</f>
        <v>Tubes Citratés 5ml p100 / Consommable</v>
      </c>
      <c r="D42" s="18">
        <v>1</v>
      </c>
      <c r="E42" s="18"/>
    </row>
    <row r="43" spans="1:5">
      <c r="A43" s="21">
        <v>45673</v>
      </c>
      <c r="B43" s="18" t="s">
        <v>11</v>
      </c>
      <c r="C43" s="10" t="str">
        <f>IF(ISERROR(VLOOKUP(B43,'BASE PRODUITS'!$A$6:$B$155,2,0)),"",VLOOKUP(B43,'BASE PRODUITS'!$A$6:$B$155,2,0))</f>
        <v>Tubes Fluorures 5ml p100 / Consommable</v>
      </c>
      <c r="D43" s="18">
        <v>1</v>
      </c>
      <c r="E43" s="18"/>
    </row>
    <row r="44" spans="1:5">
      <c r="A44" s="21">
        <v>45673</v>
      </c>
      <c r="B44" s="18" t="s">
        <v>47</v>
      </c>
      <c r="C44" s="10" t="str">
        <f>IF(ISERROR(VLOOKUP(B44,'BASE PRODUITS'!$A$6:$B$155,2,0)),"",VLOOKUP(B44,'BASE PRODUITS'!$A$6:$B$155,2,0))</f>
        <v>Pots de d'urine s100 / Consommable</v>
      </c>
      <c r="D44" s="18">
        <v>3</v>
      </c>
      <c r="E44" s="18"/>
    </row>
    <row r="45" spans="1:5">
      <c r="A45" s="21">
        <v>45673</v>
      </c>
      <c r="B45" s="18" t="s">
        <v>113</v>
      </c>
      <c r="C45" s="10" t="str">
        <f>IF(ISERROR(VLOOKUP(B45,'BASE PRODUITS'!$A$6:$B$155,2,0)),"",VLOOKUP(B45,'BASE PRODUITS'!$A$6:$B$155,2,0))</f>
        <v>Diluent HYCEL 20L / Hématologie</v>
      </c>
      <c r="D45" s="18">
        <v>1</v>
      </c>
      <c r="E45" s="18"/>
    </row>
    <row r="46" spans="1:5">
      <c r="A46" s="21">
        <v>45673</v>
      </c>
      <c r="B46" s="18" t="s">
        <v>115</v>
      </c>
      <c r="C46" s="10" t="str">
        <f>IF(ISERROR(VLOOKUP(B46,'BASE PRODUITS'!$A$6:$B$155,2,0)),"",VLOOKUP(B46,'BASE PRODUITS'!$A$6:$B$155,2,0))</f>
        <v>Lyse HYCEL 500mL / Hématologie</v>
      </c>
      <c r="D46" s="18">
        <v>1</v>
      </c>
      <c r="E46" s="18"/>
    </row>
    <row r="47" spans="1:5">
      <c r="A47" s="21">
        <v>45673</v>
      </c>
      <c r="B47" s="18" t="s">
        <v>117</v>
      </c>
      <c r="C47" s="10" t="str">
        <f>IF(ISERROR(VLOOKUP(B47,'BASE PRODUITS'!$A$6:$B$155,2,0)),"",VLOOKUP(B47,'BASE PRODUITS'!$A$6:$B$155,2,0))</f>
        <v>Probe cleanser 50mL / Hématologie</v>
      </c>
      <c r="D47" s="18">
        <v>2</v>
      </c>
      <c r="E47" s="18"/>
    </row>
    <row r="48" spans="1:5">
      <c r="A48" s="21">
        <v>45673</v>
      </c>
      <c r="B48" s="18" t="s">
        <v>49</v>
      </c>
      <c r="C48" s="10" t="str">
        <f>IF(ISERROR(VLOOKUP(B48,'BASE PRODUITS'!$A$6:$B$155,2,0)),"",VLOOKUP(B48,'BASE PRODUITS'!$A$6:$B$155,2,0))</f>
        <v>Tubes de VS p100 / Consommable</v>
      </c>
      <c r="D48" s="18"/>
      <c r="E48" s="18">
        <v>1</v>
      </c>
    </row>
    <row r="49" spans="1:5">
      <c r="A49" s="21">
        <v>45677</v>
      </c>
      <c r="B49" s="18" t="s">
        <v>117</v>
      </c>
      <c r="C49" s="10" t="str">
        <f>IF(ISERROR(VLOOKUP(B49,'BASE PRODUITS'!$A$6:$B$155,2,0)),"",VLOOKUP(B49,'BASE PRODUITS'!$A$6:$B$155,2,0))</f>
        <v>Probe cleanser 50mL / Hématologie</v>
      </c>
      <c r="D49" s="18"/>
      <c r="E49" s="18">
        <v>1</v>
      </c>
    </row>
    <row r="50" spans="1:5">
      <c r="A50" s="21">
        <v>45677</v>
      </c>
      <c r="B50" s="18" t="s">
        <v>91</v>
      </c>
      <c r="C50" s="10" t="str">
        <f>IF(ISERROR(VLOOKUP(B50,'BASE PRODUITS'!$A$6:$B$155,2,0)),"",VLOOKUP(B50,'BASE PRODUITS'!$A$6:$B$155,2,0))</f>
        <v>RPR charbon 3ml / immunologie</v>
      </c>
      <c r="D50" s="18"/>
      <c r="E50" s="18">
        <v>1</v>
      </c>
    </row>
    <row r="51" spans="1:5">
      <c r="A51" s="21">
        <v>45677</v>
      </c>
      <c r="B51" s="18" t="s">
        <v>35</v>
      </c>
      <c r="C51" s="10" t="str">
        <f>IF(ISERROR(VLOOKUP(B51,'BASE PRODUITS'!$A$6:$B$155,2,0)),"",VLOOKUP(B51,'BASE PRODUITS'!$A$6:$B$155,2,0))</f>
        <v>Anses calibrés stériles 10µl s10 / Consommable</v>
      </c>
      <c r="D51" s="18"/>
      <c r="E51" s="18">
        <v>3</v>
      </c>
    </row>
    <row r="52" spans="1:5">
      <c r="A52" s="21">
        <v>45677</v>
      </c>
      <c r="B52" s="18" t="s">
        <v>11</v>
      </c>
      <c r="C52" s="10" t="str">
        <f>IF(ISERROR(VLOOKUP(B52,'BASE PRODUITS'!$A$6:$B$155,2,0)),"",VLOOKUP(B52,'BASE PRODUITS'!$A$6:$B$155,2,0))</f>
        <v>Tubes Fluorures 5ml p100 / Consommable</v>
      </c>
      <c r="D52" s="18"/>
      <c r="E52" s="18">
        <v>1</v>
      </c>
    </row>
    <row r="53" spans="1:5">
      <c r="A53" s="21">
        <v>45676</v>
      </c>
      <c r="B53" s="18" t="s">
        <v>37</v>
      </c>
      <c r="C53" s="10" t="str">
        <f>IF(ISERROR(VLOOKUP(B53,'BASE PRODUITS'!$A$6:$B$155,2,0)),"",VLOOKUP(B53,'BASE PRODUITS'!$A$6:$B$155,2,0))</f>
        <v>Tubes à hémolyse s500 / Consommable</v>
      </c>
      <c r="D53" s="18"/>
      <c r="E53" s="18">
        <v>1</v>
      </c>
    </row>
    <row r="54" spans="1:5">
      <c r="A54" s="21">
        <v>45677</v>
      </c>
      <c r="B54" s="18" t="s">
        <v>249</v>
      </c>
      <c r="C54" s="10" t="str">
        <f>IF(ISERROR(VLOOKUP(B54,'BASE PRODUITS'!$A$6:$B$155,2,0)),"",VLOOKUP(B54,'BASE PRODUITS'!$A$6:$B$155,2,0))</f>
        <v>Plaque pour TPHA 96 puits</v>
      </c>
      <c r="D54" s="18"/>
      <c r="E54" s="18">
        <v>1</v>
      </c>
    </row>
    <row r="55" spans="1:5">
      <c r="A55" s="21">
        <v>45678</v>
      </c>
      <c r="B55" s="18" t="s">
        <v>5</v>
      </c>
      <c r="C55" s="10" t="str">
        <f>IF(ISERROR(VLOOKUP(B55,'BASE PRODUITS'!$A$6:$B$155,2,0)),"",VLOOKUP(B55,'BASE PRODUITS'!$A$6:$B$155,2,0))</f>
        <v>Tubes Secs 5ml p100 / Consommable</v>
      </c>
      <c r="D55" s="18"/>
      <c r="E55" s="18">
        <v>1</v>
      </c>
    </row>
    <row r="56" spans="1:5">
      <c r="A56" s="21">
        <v>45678</v>
      </c>
      <c r="B56" s="18" t="s">
        <v>19</v>
      </c>
      <c r="C56" s="10" t="str">
        <f>IF(ISERROR(VLOOKUP(B56,'BASE PRODUITS'!$A$6:$B$155,2,0)),"",VLOOKUP(B56,'BASE PRODUITS'!$A$6:$B$155,2,0))</f>
        <v>Aiguilles Vacutainers  G21 b100 / Consommable</v>
      </c>
      <c r="D56" s="18"/>
      <c r="E56" s="18">
        <v>1</v>
      </c>
    </row>
    <row r="57" spans="1:5">
      <c r="A57" s="21">
        <v>45679</v>
      </c>
      <c r="B57" s="18" t="s">
        <v>23</v>
      </c>
      <c r="C57" s="10" t="str">
        <f>IF(ISERROR(VLOOKUP(B57,'BASE PRODUITS'!$A$6:$B$155,2,0)),"",VLOOKUP(B57,'BASE PRODUITS'!$A$6:$B$155,2,0))</f>
        <v>Embouts Bleues s500 / Consommable</v>
      </c>
      <c r="D57" s="18"/>
      <c r="E57" s="18">
        <v>1</v>
      </c>
    </row>
    <row r="58" spans="1:5">
      <c r="A58" s="21">
        <v>45679</v>
      </c>
      <c r="B58" s="18" t="s">
        <v>83</v>
      </c>
      <c r="C58" s="10" t="str">
        <f>IF(ISERROR(VLOOKUP(B58,'BASE PRODUITS'!$A$6:$B$155,2,0)),"",VLOOKUP(B58,'BASE PRODUITS'!$A$6:$B$155,2,0))</f>
        <v>Dengue Duo b25 / immunologie</v>
      </c>
      <c r="D58" s="18"/>
      <c r="E58" s="18">
        <v>1</v>
      </c>
    </row>
    <row r="59" spans="1:5">
      <c r="A59" s="21">
        <v>45680</v>
      </c>
      <c r="B59" s="18" t="s">
        <v>35</v>
      </c>
      <c r="C59" s="10" t="str">
        <f>IF(ISERROR(VLOOKUP(B59,'BASE PRODUITS'!$A$6:$B$155,2,0)),"",VLOOKUP(B59,'BASE PRODUITS'!$A$6:$B$155,2,0))</f>
        <v>Anses calibrés stériles 10µl s10 / Consommable</v>
      </c>
      <c r="D59" s="18"/>
      <c r="E59" s="18">
        <v>3</v>
      </c>
    </row>
    <row r="60" spans="1:5">
      <c r="A60" s="21">
        <v>45681</v>
      </c>
      <c r="B60" s="18" t="s">
        <v>25</v>
      </c>
      <c r="C60" s="10" t="str">
        <f>IF(ISERROR(VLOOKUP(B60,'BASE PRODUITS'!$A$6:$B$155,2,0)),"",VLOOKUP(B60,'BASE PRODUITS'!$A$6:$B$155,2,0))</f>
        <v>embouts jaunes s1000 / Consommable</v>
      </c>
      <c r="D60" s="18"/>
      <c r="E60" s="18">
        <v>1</v>
      </c>
    </row>
    <row r="61" spans="1:5">
      <c r="A61" s="21">
        <v>45682</v>
      </c>
      <c r="B61" s="18" t="s">
        <v>115</v>
      </c>
      <c r="C61" s="10" t="str">
        <f>IF(ISERROR(VLOOKUP(B61,'BASE PRODUITS'!$A$6:$B$155,2,0)),"",VLOOKUP(B61,'BASE PRODUITS'!$A$6:$B$155,2,0))</f>
        <v>Lyse HYCEL 500mL / Hématologie</v>
      </c>
      <c r="D61" s="18"/>
      <c r="E61" s="18">
        <v>1</v>
      </c>
    </row>
    <row r="62" spans="1:5">
      <c r="A62" s="21">
        <v>45682</v>
      </c>
      <c r="B62" s="18" t="s">
        <v>5</v>
      </c>
      <c r="C62" s="10" t="str">
        <f>IF(ISERROR(VLOOKUP(B62,'BASE PRODUITS'!$A$6:$B$155,2,0)),"",VLOOKUP(B62,'BASE PRODUITS'!$A$6:$B$155,2,0))</f>
        <v>Tubes Secs 5ml p100 / Consommable</v>
      </c>
      <c r="D62" s="18"/>
      <c r="E62" s="18">
        <v>1</v>
      </c>
    </row>
    <row r="63" spans="1:5">
      <c r="A63" s="21">
        <v>45682</v>
      </c>
      <c r="B63" s="18" t="s">
        <v>9</v>
      </c>
      <c r="C63" s="10" t="str">
        <f>IF(ISERROR(VLOOKUP(B63,'BASE PRODUITS'!$A$6:$B$155,2,0)),"",VLOOKUP(B63,'BASE PRODUITS'!$A$6:$B$155,2,0))</f>
        <v>Tubes EDTA 5ml p100 / Consommable</v>
      </c>
      <c r="D63" s="18"/>
      <c r="E63" s="18">
        <v>1</v>
      </c>
    </row>
    <row r="64" spans="1:5">
      <c r="A64" s="21">
        <v>45682</v>
      </c>
      <c r="B64" s="18" t="s">
        <v>247</v>
      </c>
      <c r="C64" s="10" t="str">
        <f>IF(ISERROR(VLOOKUP(B64,'BASE PRODUITS'!$A$6:$B$155,2,0)),"",VLOOKUP(B64,'BASE PRODUITS'!$A$6:$B$155,2,0))</f>
        <v>Contrôle Normal 1x5ml / Biochimie</v>
      </c>
      <c r="D64" s="18"/>
      <c r="E64" s="18">
        <v>1</v>
      </c>
    </row>
    <row r="65" spans="1:5">
      <c r="A65" s="21">
        <v>45682</v>
      </c>
      <c r="B65" s="18" t="s">
        <v>67</v>
      </c>
      <c r="C65" s="10" t="str">
        <f>IF(ISERROR(VLOOKUP(B65,'BASE PRODUITS'!$A$6:$B$155,2,0)),"",VLOOKUP(B65,'BASE PRODUITS'!$A$6:$B$155,2,0))</f>
        <v>AgHBS HIGHTOP b40 / immunologie</v>
      </c>
      <c r="D65" s="18">
        <v>2</v>
      </c>
      <c r="E65" s="18"/>
    </row>
    <row r="66" spans="1:5">
      <c r="A66" s="21">
        <v>45682</v>
      </c>
      <c r="B66" s="18" t="s">
        <v>79</v>
      </c>
      <c r="C66" s="10" t="str">
        <f>IF(ISERROR(VLOOKUP(B66,'BASE PRODUITS'!$A$6:$B$155,2,0)),"",VLOOKUP(B66,'BASE PRODUITS'!$A$6:$B$155,2,0))</f>
        <v>Helicobacter pylori b20 / immunologie</v>
      </c>
      <c r="D66" s="18">
        <v>2</v>
      </c>
      <c r="E66" s="18"/>
    </row>
    <row r="67" spans="1:5">
      <c r="A67" s="21">
        <v>45682</v>
      </c>
      <c r="B67" s="18" t="s">
        <v>71</v>
      </c>
      <c r="C67" s="10" t="str">
        <f>IF(ISERROR(VLOOKUP(B67,'BASE PRODUITS'!$A$6:$B$155,2,0)),"",VLOOKUP(B67,'BASE PRODUITS'!$A$6:$B$155,2,0))</f>
        <v>DETERMINE HIV b100 / immunologie</v>
      </c>
      <c r="D67" s="18">
        <v>1</v>
      </c>
      <c r="E67" s="18"/>
    </row>
    <row r="68" spans="1:5">
      <c r="A68" s="21">
        <v>45682</v>
      </c>
      <c r="B68" s="18" t="s">
        <v>249</v>
      </c>
      <c r="C68" s="10" t="str">
        <f>IF(ISERROR(VLOOKUP(B68,'BASE PRODUITS'!$A$6:$B$155,2,0)),"",VLOOKUP(B68,'BASE PRODUITS'!$A$6:$B$155,2,0))</f>
        <v>Plaque pour TPHA 96 puits</v>
      </c>
      <c r="D68" s="18">
        <v>5</v>
      </c>
      <c r="E68" s="18"/>
    </row>
    <row r="69" spans="1:5">
      <c r="A69" s="21">
        <v>45682</v>
      </c>
      <c r="B69" s="18" t="s">
        <v>107</v>
      </c>
      <c r="C69" s="10" t="str">
        <f>IF(ISERROR(VLOOKUP(B69,'BASE PRODUITS'!$A$6:$B$155,2,0)),"",VLOOKUP(B69,'BASE PRODUITS'!$A$6:$B$155,2,0))</f>
        <v>D-Dimère b25 / immunologie</v>
      </c>
      <c r="D69" s="18">
        <v>1</v>
      </c>
      <c r="E69" s="18"/>
    </row>
    <row r="70" spans="1:5">
      <c r="A70" s="21">
        <v>45682</v>
      </c>
      <c r="B70" s="18" t="s">
        <v>81</v>
      </c>
      <c r="C70" s="10" t="str">
        <f>IF(ISERROR(VLOOKUP(B70,'BASE PRODUITS'!$A$6:$B$155,2,0)),"",VLOOKUP(B70,'BASE PRODUITS'!$A$6:$B$155,2,0))</f>
        <v>Ag Salmonelles b25 / immunologie</v>
      </c>
      <c r="D70" s="18">
        <v>1</v>
      </c>
      <c r="E70" s="18"/>
    </row>
    <row r="71" spans="1:5">
      <c r="A71" s="21">
        <v>45682</v>
      </c>
      <c r="B71" s="18" t="s">
        <v>251</v>
      </c>
      <c r="C71" s="10" t="str">
        <f>IF(ISERROR(VLOOKUP(B71,'BASE PRODUITS'!$A$6:$B$155,2,0)),"",VLOOKUP(B71,'BASE PRODUITS'!$A$6:$B$155,2,0))</f>
        <v>Toxoplasmose cassette bte 25</v>
      </c>
      <c r="D71" s="18">
        <v>1</v>
      </c>
      <c r="E71" s="18"/>
    </row>
    <row r="72" spans="1:5">
      <c r="A72" s="21">
        <v>45683</v>
      </c>
      <c r="B72" s="18" t="s">
        <v>251</v>
      </c>
      <c r="C72" s="10" t="str">
        <f>IF(ISERROR(VLOOKUP(B72,'BASE PRODUITS'!$A$6:$B$155,2,0)),"",VLOOKUP(B72,'BASE PRODUITS'!$A$6:$B$155,2,0))</f>
        <v>Toxoplasmose cassette bte 25</v>
      </c>
      <c r="D72" s="18"/>
      <c r="E72" s="18">
        <v>1</v>
      </c>
    </row>
    <row r="73" spans="1:5">
      <c r="A73" s="21">
        <v>45684</v>
      </c>
      <c r="B73" s="18" t="s">
        <v>13</v>
      </c>
      <c r="C73" s="10" t="str">
        <f>IF(ISERROR(VLOOKUP(B73,'BASE PRODUITS'!$A$6:$B$155,2,0)),"",VLOOKUP(B73,'BASE PRODUITS'!$A$6:$B$155,2,0))</f>
        <v>Lames b50 / Consommable</v>
      </c>
      <c r="D73" s="18"/>
      <c r="E73" s="18">
        <v>3</v>
      </c>
    </row>
    <row r="74" spans="1:5">
      <c r="A74" s="21">
        <v>45684</v>
      </c>
      <c r="B74" s="18" t="s">
        <v>129</v>
      </c>
      <c r="C74" s="10" t="str">
        <f>IF(ISERROR(VLOOKUP(B74,'BASE PRODUITS'!$A$6:$B$155,2,0)),"",VLOOKUP(B74,'BASE PRODUITS'!$A$6:$B$155,2,0))</f>
        <v> Giemsa 500mL / Hématologie</v>
      </c>
      <c r="D74" s="18"/>
      <c r="E74" s="18">
        <v>1</v>
      </c>
    </row>
    <row r="75" spans="1:5">
      <c r="A75" s="21">
        <v>45684</v>
      </c>
      <c r="B75" s="18" t="s">
        <v>71</v>
      </c>
      <c r="C75" s="10" t="str">
        <f>IF(ISERROR(VLOOKUP(B75,'BASE PRODUITS'!$A$6:$B$155,2,0)),"",VLOOKUP(B75,'BASE PRODUITS'!$A$6:$B$155,2,0))</f>
        <v>DETERMINE HIV b100 / immunologie</v>
      </c>
      <c r="D75" s="18"/>
      <c r="E75" s="18">
        <v>1</v>
      </c>
    </row>
    <row r="76" spans="1:5">
      <c r="A76" s="21">
        <v>45684</v>
      </c>
      <c r="B76" s="18" t="s">
        <v>35</v>
      </c>
      <c r="C76" s="10" t="str">
        <f>IF(ISERROR(VLOOKUP(B76,'BASE PRODUITS'!$A$6:$B$155,2,0)),"",VLOOKUP(B76,'BASE PRODUITS'!$A$6:$B$155,2,0))</f>
        <v>Anses calibrés stériles 10µl s10 / Consommable</v>
      </c>
      <c r="D76" s="18"/>
      <c r="E76" s="18">
        <v>3</v>
      </c>
    </row>
    <row r="77" spans="1:5">
      <c r="A77" s="21">
        <v>45685</v>
      </c>
      <c r="B77" s="18" t="s">
        <v>43</v>
      </c>
      <c r="C77" s="10" t="str">
        <f>IF(ISERROR(VLOOKUP(B77,'BASE PRODUITS'!$A$6:$B$155,2,0)),"",VLOOKUP(B77,'BASE PRODUITS'!$A$6:$B$155,2,0))</f>
        <v>Pansement standard s1000 / Consommable</v>
      </c>
      <c r="D77" s="18"/>
      <c r="E77" s="18">
        <v>1</v>
      </c>
    </row>
    <row r="78" spans="1:5">
      <c r="A78" s="21">
        <v>45685</v>
      </c>
      <c r="B78" s="18" t="s">
        <v>37</v>
      </c>
      <c r="C78" s="10" t="str">
        <f>IF(ISERROR(VLOOKUP(B78,'BASE PRODUITS'!$A$6:$B$155,2,0)),"",VLOOKUP(B78,'BASE PRODUITS'!$A$6:$B$155,2,0))</f>
        <v>Tubes à hémolyse s500 / Consommable</v>
      </c>
      <c r="D78" s="18"/>
      <c r="E78" s="18">
        <v>1</v>
      </c>
    </row>
    <row r="79" spans="1:5">
      <c r="A79" s="21">
        <v>45686</v>
      </c>
      <c r="B79" s="18" t="s">
        <v>19</v>
      </c>
      <c r="C79" s="10" t="str">
        <f>IF(ISERROR(VLOOKUP(B79,'BASE PRODUITS'!$A$6:$B$155,2,0)),"",VLOOKUP(B79,'BASE PRODUITS'!$A$6:$B$155,2,0))</f>
        <v>Aiguilles Vacutainers  G21 b100 / Consommable</v>
      </c>
      <c r="D79" s="18"/>
      <c r="E79" s="18">
        <v>1</v>
      </c>
    </row>
    <row r="80" spans="1:5">
      <c r="A80" s="21">
        <v>45687</v>
      </c>
      <c r="B80" s="18" t="s">
        <v>87</v>
      </c>
      <c r="C80" s="10" t="str">
        <f>IF(ISERROR(VLOOKUP(B80,'BASE PRODUITS'!$A$6:$B$155,2,0)),"",VLOOKUP(B80,'BASE PRODUITS'!$A$6:$B$155,2,0))</f>
        <v>Malaria Ag b10 / immunologie</v>
      </c>
      <c r="D80" s="18"/>
      <c r="E80" s="18">
        <v>3</v>
      </c>
    </row>
    <row r="81" spans="1:5">
      <c r="A81" s="21">
        <v>45688</v>
      </c>
      <c r="B81" s="18" t="s">
        <v>67</v>
      </c>
      <c r="C81" s="10" t="str">
        <f>IF(ISERROR(VLOOKUP(B81,'BASE PRODUITS'!$A$6:$B$155,2,0)),"",VLOOKUP(B81,'BASE PRODUITS'!$A$6:$B$155,2,0))</f>
        <v>AgHBS HIGHTOP b40 / immunologie</v>
      </c>
      <c r="D81" s="18"/>
      <c r="E81" s="18">
        <v>1</v>
      </c>
    </row>
    <row r="82" spans="1:5">
      <c r="A82" s="21">
        <v>45689</v>
      </c>
      <c r="B82" s="18" t="s">
        <v>139</v>
      </c>
      <c r="C82" s="10" t="str">
        <f>IF(ISERROR(VLOOKUP(B82,'BASE PRODUITS'!$A$6:$B$155,2,0)),"",VLOOKUP(B82,'BASE PRODUITS'!$A$6:$B$155,2,0))</f>
        <v>Fibrinogène 1 x 2mL / Hémostase</v>
      </c>
      <c r="D82" s="18"/>
      <c r="E82" s="18">
        <v>1</v>
      </c>
    </row>
    <row r="83" spans="1:5">
      <c r="A83" s="21">
        <v>45689</v>
      </c>
      <c r="B83" s="18" t="s">
        <v>135</v>
      </c>
      <c r="C83" s="10" t="str">
        <f>IF(ISERROR(VLOOKUP(B83,'BASE PRODUITS'!$A$6:$B$155,2,0)),"",VLOOKUP(B83,'BASE PRODUITS'!$A$6:$B$155,2,0))</f>
        <v>TCA Actin FS 1 x 2mL/ Hémostase</v>
      </c>
      <c r="D83" s="18"/>
      <c r="E83" s="18">
        <v>1</v>
      </c>
    </row>
    <row r="84" spans="1:5">
      <c r="A84" s="21">
        <v>45689</v>
      </c>
      <c r="B84" s="18" t="s">
        <v>7</v>
      </c>
      <c r="C84" s="10" t="str">
        <f>IF(ISERROR(VLOOKUP(B84,'BASE PRODUITS'!$A$6:$B$155,2,0)),"",VLOOKUP(B84,'BASE PRODUITS'!$A$6:$B$155,2,0))</f>
        <v>Tubes Citratés 5ml p100 / Consommable</v>
      </c>
      <c r="D84" s="18"/>
      <c r="E84" s="18">
        <v>1</v>
      </c>
    </row>
    <row r="85" spans="1:5">
      <c r="A85" s="21">
        <v>45689</v>
      </c>
      <c r="B85" s="18" t="s">
        <v>5</v>
      </c>
      <c r="C85" s="10" t="str">
        <f>IF(ISERROR(VLOOKUP(B85,'BASE PRODUITS'!$A$6:$B$155,2,0)),"",VLOOKUP(B85,'BASE PRODUITS'!$A$6:$B$155,2,0))</f>
        <v>Tubes Secs 5ml p100 / Consommable</v>
      </c>
      <c r="D85" s="18"/>
      <c r="E85" s="18">
        <v>1</v>
      </c>
    </row>
    <row r="86" spans="1:5">
      <c r="A86" s="21">
        <v>45691</v>
      </c>
      <c r="B86" s="18" t="s">
        <v>57</v>
      </c>
      <c r="C86" s="10" t="str">
        <f>IF(ISERROR(VLOOKUP(B86,'BASE PRODUITS'!$A$6:$B$155,2,0)),"",VLOOKUP(B86,'BASE PRODUITS'!$A$6:$B$155,2,0))</f>
        <v>Eau de Javel compriméx1  / Consommable</v>
      </c>
      <c r="D86" s="18"/>
      <c r="E86" s="18">
        <v>2</v>
      </c>
    </row>
    <row r="87" spans="1:5">
      <c r="A87" s="21">
        <v>45692</v>
      </c>
      <c r="B87" s="18" t="s">
        <v>35</v>
      </c>
      <c r="C87" s="10" t="str">
        <f>IF(ISERROR(VLOOKUP(B87,'BASE PRODUITS'!$A$6:$B$155,2,0)),"",VLOOKUP(B87,'BASE PRODUITS'!$A$6:$B$155,2,0))</f>
        <v>Anses calibrés stériles 10µl s10 / Consommable</v>
      </c>
      <c r="D87" s="18"/>
      <c r="E87" s="18">
        <v>3</v>
      </c>
    </row>
    <row r="88" spans="1:5">
      <c r="A88" s="21">
        <v>45693</v>
      </c>
      <c r="B88" s="18" t="s">
        <v>9</v>
      </c>
      <c r="C88" s="10" t="str">
        <f>IF(ISERROR(VLOOKUP(B88,'BASE PRODUITS'!$A$6:$B$155,2,0)),"",VLOOKUP(B88,'BASE PRODUITS'!$A$6:$B$155,2,0))</f>
        <v>Tubes EDTA 5ml p100 / Consommable</v>
      </c>
      <c r="D88" s="18"/>
      <c r="E88" s="18">
        <v>1</v>
      </c>
    </row>
    <row r="89" spans="1:5">
      <c r="A89" s="21">
        <v>45693</v>
      </c>
      <c r="B89" s="18" t="s">
        <v>37</v>
      </c>
      <c r="C89" s="10" t="str">
        <f>IF(ISERROR(VLOOKUP(B89,'BASE PRODUITS'!$A$6:$B$155,2,0)),"",VLOOKUP(B89,'BASE PRODUITS'!$A$6:$B$155,2,0))</f>
        <v>Tubes à hémolyse s500 / Consommable</v>
      </c>
      <c r="D89" s="18"/>
      <c r="E89" s="18">
        <v>1</v>
      </c>
    </row>
    <row r="90" spans="1:5">
      <c r="A90" s="21">
        <v>45693</v>
      </c>
      <c r="B90" s="18" t="s">
        <v>219</v>
      </c>
      <c r="C90" s="10" t="str">
        <f>IF(ISERROR(VLOOKUP(B90,'BASE PRODUITS'!$A$6:$B$155,2,0)),"",VLOOKUP(B90,'BASE PRODUITS'!$A$6:$B$155,2,0))</f>
        <v>Créatinine 125 mL / Biochimie</v>
      </c>
      <c r="D90" s="18"/>
      <c r="E90" s="18">
        <v>1</v>
      </c>
    </row>
    <row r="91" spans="1:5">
      <c r="A91" s="21">
        <v>45693</v>
      </c>
      <c r="B91" s="18" t="s">
        <v>145</v>
      </c>
      <c r="C91" s="10" t="str">
        <f>IF(ISERROR(VLOOKUP(B91,'BASE PRODUITS'!$A$6:$B$155,2,0)),"",VLOOKUP(B91,'BASE PRODUITS'!$A$6:$B$155,2,0))</f>
        <v>Ci-Trol 1 1 x 1mL  / Hémostase</v>
      </c>
      <c r="D91" s="18"/>
      <c r="E91" s="18">
        <v>1</v>
      </c>
    </row>
    <row r="92" spans="1:5">
      <c r="A92" s="21">
        <v>45695</v>
      </c>
      <c r="B92" s="18" t="s">
        <v>19</v>
      </c>
      <c r="C92" s="10" t="str">
        <f>IF(ISERROR(VLOOKUP(B92,'BASE PRODUITS'!$A$6:$B$155,2,0)),"",VLOOKUP(B92,'BASE PRODUITS'!$A$6:$B$155,2,0))</f>
        <v>Aiguilles Vacutainers  G21 b100 / Consommable</v>
      </c>
      <c r="D92" s="18"/>
      <c r="E92" s="18">
        <v>1</v>
      </c>
    </row>
    <row r="93" spans="1:5">
      <c r="A93" s="21">
        <v>45695</v>
      </c>
      <c r="B93" s="18" t="s">
        <v>5</v>
      </c>
      <c r="C93" s="10" t="str">
        <f>IF(ISERROR(VLOOKUP(B93,'BASE PRODUITS'!$A$6:$B$155,2,0)),"",VLOOKUP(B93,'BASE PRODUITS'!$A$6:$B$155,2,0))</f>
        <v>Tubes Secs 5ml p100 / Consommable</v>
      </c>
      <c r="D93" s="18"/>
      <c r="E93" s="18">
        <v>1</v>
      </c>
    </row>
    <row r="94" spans="1:5">
      <c r="A94" s="21">
        <v>45695</v>
      </c>
      <c r="B94" s="18" t="s">
        <v>13</v>
      </c>
      <c r="C94" s="10" t="str">
        <f>IF(ISERROR(VLOOKUP(B94,'BASE PRODUITS'!$A$6:$B$155,2,0)),"",VLOOKUP(B94,'BASE PRODUITS'!$A$6:$B$155,2,0))</f>
        <v>Lames b50 / Consommable</v>
      </c>
      <c r="D94" s="18"/>
      <c r="E94" s="18">
        <v>6</v>
      </c>
    </row>
    <row r="95" spans="1:5">
      <c r="A95" s="21">
        <v>45695</v>
      </c>
      <c r="B95" s="18" t="s">
        <v>41</v>
      </c>
      <c r="C95" s="10" t="str">
        <f>IF(ISERROR(VLOOKUP(B95,'BASE PRODUITS'!$A$6:$B$155,2,0)),"",VLOOKUP(B95,'BASE PRODUITS'!$A$6:$B$155,2,0))</f>
        <v>Boites de petri s20 / Consommable</v>
      </c>
      <c r="D95" s="18"/>
      <c r="E95" s="18">
        <v>2</v>
      </c>
    </row>
    <row r="96" spans="1:5">
      <c r="A96" s="21">
        <v>45695</v>
      </c>
      <c r="B96" s="18" t="s">
        <v>237</v>
      </c>
      <c r="C96" s="10" t="str">
        <f>IF(ISERROR(VLOOKUP(B96,'BASE PRODUITS'!$A$6:$B$155,2,0)),"",VLOOKUP(B96,'BASE PRODUITS'!$A$6:$B$155,2,0))</f>
        <v>  GOT 240 mL / Biochimie</v>
      </c>
      <c r="D96" s="18"/>
      <c r="E96" s="18">
        <v>1</v>
      </c>
    </row>
    <row r="97" spans="1:5">
      <c r="A97" s="21">
        <v>45695</v>
      </c>
      <c r="B97" s="18" t="s">
        <v>215</v>
      </c>
      <c r="C97" s="10" t="str">
        <f>IF(ISERROR(VLOOKUP(B97,'BASE PRODUITS'!$A$6:$B$155,2,0)),"",VLOOKUP(B97,'BASE PRODUITS'!$A$6:$B$155,2,0))</f>
        <v>Glucose 1X125mL / Biochimie</v>
      </c>
      <c r="D97" s="18"/>
      <c r="E97" s="18">
        <v>1</v>
      </c>
    </row>
    <row r="98" spans="1:5">
      <c r="A98" s="21">
        <v>45696</v>
      </c>
      <c r="B98" s="18" t="s">
        <v>23</v>
      </c>
      <c r="C98" s="10" t="str">
        <f>IF(ISERROR(VLOOKUP(B98,'BASE PRODUITS'!$A$6:$B$155,2,0)),"",VLOOKUP(B98,'BASE PRODUITS'!$A$6:$B$155,2,0))</f>
        <v>Embouts Bleues s500 / Consommable</v>
      </c>
      <c r="D98" s="18"/>
      <c r="E98" s="18">
        <v>1</v>
      </c>
    </row>
    <row r="99" spans="1:5">
      <c r="A99" s="21">
        <v>45696</v>
      </c>
      <c r="B99" s="18" t="s">
        <v>25</v>
      </c>
      <c r="C99" s="10" t="str">
        <f>IF(ISERROR(VLOOKUP(B99,'BASE PRODUITS'!$A$6:$B$155,2,0)),"",VLOOKUP(B99,'BASE PRODUITS'!$A$6:$B$155,2,0))</f>
        <v>embouts jaunes s1000 / Consommable</v>
      </c>
      <c r="D99" s="18"/>
      <c r="E99" s="18">
        <v>1</v>
      </c>
    </row>
    <row r="100" spans="1:5">
      <c r="A100" s="21">
        <v>45696</v>
      </c>
      <c r="B100" s="18" t="s">
        <v>83</v>
      </c>
      <c r="C100" s="10" t="str">
        <f>IF(ISERROR(VLOOKUP(B100,'BASE PRODUITS'!$A$6:$B$155,2,0)),"",VLOOKUP(B100,'BASE PRODUITS'!$A$6:$B$155,2,0))</f>
        <v>Dengue Duo b25 / immunologie</v>
      </c>
      <c r="D100" s="18"/>
      <c r="E100" s="18">
        <v>1</v>
      </c>
    </row>
    <row r="101" spans="1:5">
      <c r="A101" s="21">
        <v>45696</v>
      </c>
      <c r="B101" s="18" t="s">
        <v>81</v>
      </c>
      <c r="C101" s="10" t="str">
        <f>IF(ISERROR(VLOOKUP(B101,'BASE PRODUITS'!$A$6:$B$155,2,0)),"",VLOOKUP(B101,'BASE PRODUITS'!$A$6:$B$155,2,0))</f>
        <v>Ag Salmonelles b25 / immunologie</v>
      </c>
      <c r="D101" s="18"/>
      <c r="E101" s="18">
        <v>1</v>
      </c>
    </row>
    <row r="102" spans="1:5">
      <c r="A102" s="21">
        <v>45699</v>
      </c>
      <c r="B102" s="18" t="s">
        <v>113</v>
      </c>
      <c r="C102" s="10" t="str">
        <f>IF(ISERROR(VLOOKUP(B102,'BASE PRODUITS'!$A$6:$B$155,2,0)),"",VLOOKUP(B102,'BASE PRODUITS'!$A$6:$B$155,2,0))</f>
        <v>Diluent HYCEL 20L / Hématologie</v>
      </c>
      <c r="D102" s="18"/>
      <c r="E102" s="18">
        <v>1</v>
      </c>
    </row>
    <row r="103" spans="1:5">
      <c r="A103" s="21">
        <v>45700</v>
      </c>
      <c r="B103" s="18" t="s">
        <v>93</v>
      </c>
      <c r="C103" s="10" t="str">
        <f>IF(ISERROR(VLOOKUP(B103,'BASE PRODUITS'!$A$6:$B$155,2,0)),"",VLOOKUP(B103,'BASE PRODUITS'!$A$6:$B$155,2,0))</f>
        <v>TPHA 8,5ml / immunologie</v>
      </c>
      <c r="D103" s="18"/>
      <c r="E103" s="18">
        <v>1</v>
      </c>
    </row>
    <row r="104" spans="1:5">
      <c r="A104" s="21">
        <v>45700</v>
      </c>
      <c r="B104" s="18" t="s">
        <v>113</v>
      </c>
      <c r="C104" s="10" t="str">
        <f>IF(ISERROR(VLOOKUP(B104,'BASE PRODUITS'!$A$6:$B$155,2,0)),"",VLOOKUP(B104,'BASE PRODUITS'!$A$6:$B$155,2,0))</f>
        <v>Diluent HYCEL 20L / Hématologie</v>
      </c>
      <c r="D104" s="18">
        <v>1</v>
      </c>
      <c r="E104" s="18"/>
    </row>
    <row r="105" spans="1:5">
      <c r="A105" s="21">
        <v>45700</v>
      </c>
      <c r="B105" s="18" t="s">
        <v>23</v>
      </c>
      <c r="C105" s="10" t="str">
        <f>IF(ISERROR(VLOOKUP(B105,'BASE PRODUITS'!$A$6:$B$155,2,0)),"",VLOOKUP(B105,'BASE PRODUITS'!$A$6:$B$155,2,0))</f>
        <v>Embouts Bleues s500 / Consommable</v>
      </c>
      <c r="D105" s="18">
        <v>3</v>
      </c>
      <c r="E105" s="18"/>
    </row>
    <row r="106" spans="1:5">
      <c r="A106" s="21">
        <v>45700</v>
      </c>
      <c r="B106" s="18" t="s">
        <v>25</v>
      </c>
      <c r="C106" s="10" t="str">
        <f>IF(ISERROR(VLOOKUP(B106,'BASE PRODUITS'!$A$6:$B$155,2,0)),"",VLOOKUP(B106,'BASE PRODUITS'!$A$6:$B$155,2,0))</f>
        <v>embouts jaunes s1000 / Consommable</v>
      </c>
      <c r="D106" s="18">
        <v>2</v>
      </c>
      <c r="E106" s="18"/>
    </row>
    <row r="107" spans="1:5">
      <c r="A107" s="21">
        <v>45700</v>
      </c>
      <c r="B107" s="18" t="s">
        <v>103</v>
      </c>
      <c r="C107" s="10" t="str">
        <f>IF(ISERROR(VLOOKUP(B107,'BASE PRODUITS'!$A$6:$B$155,2,0)),"",VLOOKUP(B107,'BASE PRODUITS'!$A$6:$B$155,2,0))</f>
        <v>Ferritine b25 / immunologie</v>
      </c>
      <c r="D107" s="18">
        <v>1</v>
      </c>
      <c r="E107" s="18"/>
    </row>
    <row r="108" spans="1:5">
      <c r="A108" s="21">
        <v>45700</v>
      </c>
      <c r="B108" s="18" t="s">
        <v>109</v>
      </c>
      <c r="C108" s="10" t="str">
        <f>IF(ISERROR(VLOOKUP(B108,'BASE PRODUITS'!$A$6:$B$155,2,0)),"",VLOOKUP(B108,'BASE PRODUITS'!$A$6:$B$155,2,0))</f>
        <v>HbA1C b25 / immunologie</v>
      </c>
      <c r="D108" s="18">
        <v>1</v>
      </c>
      <c r="E108" s="18"/>
    </row>
    <row r="109" spans="1:5">
      <c r="A109" s="21">
        <v>45700</v>
      </c>
      <c r="B109" s="18" t="s">
        <v>115</v>
      </c>
      <c r="C109" s="10" t="str">
        <f>IF(ISERROR(VLOOKUP(B109,'BASE PRODUITS'!$A$6:$B$155,2,0)),"",VLOOKUP(B109,'BASE PRODUITS'!$A$6:$B$155,2,0))</f>
        <v>Lyse HYCEL 500mL / Hématologie</v>
      </c>
      <c r="D109" s="18">
        <v>1</v>
      </c>
      <c r="E109" s="18"/>
    </row>
    <row r="110" spans="1:5">
      <c r="A110" s="21">
        <v>45700</v>
      </c>
      <c r="B110" s="18" t="s">
        <v>117</v>
      </c>
      <c r="C110" s="10" t="str">
        <f>IF(ISERROR(VLOOKUP(B110,'BASE PRODUITS'!$A$6:$B$155,2,0)),"",VLOOKUP(B110,'BASE PRODUITS'!$A$6:$B$155,2,0))</f>
        <v>Probe cleanser 50mL / Hématologie</v>
      </c>
      <c r="D110" s="18">
        <v>1</v>
      </c>
      <c r="E110" s="18"/>
    </row>
    <row r="111" spans="1:5">
      <c r="A111" s="21">
        <v>45700</v>
      </c>
      <c r="B111" s="18" t="s">
        <v>111</v>
      </c>
      <c r="C111" s="10" t="str">
        <f>IF(ISERROR(VLOOKUP(B111,'BASE PRODUITS'!$A$6:$B$155,2,0)),"",VLOOKUP(B111,'BASE PRODUITS'!$A$6:$B$155,2,0))</f>
        <v>PCT b25 / immunologie</v>
      </c>
      <c r="D111" s="18">
        <v>1</v>
      </c>
      <c r="E111" s="18"/>
    </row>
    <row r="112" spans="1:5">
      <c r="A112" s="21">
        <v>45700</v>
      </c>
      <c r="B112" s="18" t="s">
        <v>105</v>
      </c>
      <c r="C112" s="10" t="str">
        <f>IF(ISERROR(VLOOKUP(B112,'BASE PRODUITS'!$A$6:$B$155,2,0)),"",VLOOKUP(B112,'BASE PRODUITS'!$A$6:$B$155,2,0))</f>
        <v>Troponin I b25 / immunologie</v>
      </c>
      <c r="D112" s="18">
        <v>1</v>
      </c>
      <c r="E112" s="18"/>
    </row>
    <row r="113" spans="1:5">
      <c r="A113" s="21">
        <v>45700</v>
      </c>
      <c r="B113" s="18" t="s">
        <v>37</v>
      </c>
      <c r="C113" s="10" t="str">
        <f>IF(ISERROR(VLOOKUP(B113,'BASE PRODUITS'!$A$6:$B$155,2,0)),"",VLOOKUP(B113,'BASE PRODUITS'!$A$6:$B$155,2,0))</f>
        <v>Tubes à hémolyse s500 / Consommable</v>
      </c>
      <c r="D113" s="18">
        <v>4</v>
      </c>
      <c r="E113" s="18"/>
    </row>
    <row r="114" spans="1:5">
      <c r="A114" s="21">
        <v>45700</v>
      </c>
      <c r="B114" s="18" t="s">
        <v>157</v>
      </c>
      <c r="C114" s="10" t="str">
        <f>IF(ISERROR(VLOOKUP(B114,'BASE PRODUITS'!$A$6:$B$155,2,0)),"",VLOOKUP(B114,'BASE PRODUITS'!$A$6:$B$155,2,0))</f>
        <v>EMB 500g / Microbiologie</v>
      </c>
      <c r="D114" s="18">
        <v>1</v>
      </c>
      <c r="E114" s="18"/>
    </row>
    <row r="115" spans="1:5">
      <c r="A115" s="21">
        <v>45700</v>
      </c>
      <c r="B115" s="18" t="s">
        <v>179</v>
      </c>
      <c r="C115" s="10" t="str">
        <f>IF(ISERROR(VLOOKUP(B115,'BASE PRODUITS'!$A$6:$B$155,2,0)),"",VLOOKUP(B115,'BASE PRODUITS'!$A$6:$B$155,2,0))</f>
        <v>cefixim 1 X 50 / Microbiologie</v>
      </c>
      <c r="D115" s="18">
        <v>5</v>
      </c>
      <c r="E115" s="18"/>
    </row>
    <row r="116" spans="1:5">
      <c r="A116" s="21">
        <v>45700</v>
      </c>
      <c r="B116" s="18" t="s">
        <v>183</v>
      </c>
      <c r="C116" s="10" t="str">
        <f>IF(ISERROR(VLOOKUP(B116,'BASE PRODUITS'!$A$6:$B$155,2,0)),"",VLOOKUP(B116,'BASE PRODUITS'!$A$6:$B$155,2,0))</f>
        <v>amikacin 1 X 50 / Microbiologie</v>
      </c>
      <c r="D116" s="18">
        <v>5</v>
      </c>
      <c r="E116" s="18"/>
    </row>
    <row r="117" spans="1:5">
      <c r="A117" s="21">
        <v>45700</v>
      </c>
      <c r="B117" s="18" t="s">
        <v>193</v>
      </c>
      <c r="C117" s="10" t="str">
        <f>IF(ISERROR(VLOOKUP(B117,'BASE PRODUITS'!$A$6:$B$155,2,0)),"",VLOOKUP(B117,'BASE PRODUITS'!$A$6:$B$155,2,0))</f>
        <v>lincomycin 1 X 50 / Microbiologie</v>
      </c>
      <c r="D117" s="18">
        <v>5</v>
      </c>
      <c r="E117" s="18"/>
    </row>
    <row r="118" spans="1:5">
      <c r="A118" s="21">
        <v>45700</v>
      </c>
      <c r="B118" s="18" t="s">
        <v>189</v>
      </c>
      <c r="C118" s="10" t="str">
        <f>IF(ISERROR(VLOOKUP(B118,'BASE PRODUITS'!$A$6:$B$155,2,0)),"",VLOOKUP(B118,'BASE PRODUITS'!$A$6:$B$155,2,0))</f>
        <v>ciprofloxacine 1 X 50 / Microbiologie</v>
      </c>
      <c r="D118" s="18">
        <v>5</v>
      </c>
      <c r="E118" s="18"/>
    </row>
    <row r="119" spans="1:5">
      <c r="A119" s="21">
        <v>45700</v>
      </c>
      <c r="B119" s="18" t="s">
        <v>187</v>
      </c>
      <c r="C119" s="10" t="str">
        <f>IF(ISERROR(VLOOKUP(B119,'BASE PRODUITS'!$A$6:$B$155,2,0)),"",VLOOKUP(B119,'BASE PRODUITS'!$A$6:$B$155,2,0))</f>
        <v>acide fucidique 1 X 50 / Microbiologie</v>
      </c>
      <c r="D119" s="18">
        <v>5</v>
      </c>
      <c r="E119" s="18"/>
    </row>
    <row r="120" spans="1:5">
      <c r="A120" s="21">
        <v>45700</v>
      </c>
      <c r="B120" s="18" t="s">
        <v>209</v>
      </c>
      <c r="C120" s="10" t="str">
        <f>IF(ISERROR(VLOOKUP(B120,'BASE PRODUITS'!$A$6:$B$155,2,0)),"",VLOOKUP(B120,'BASE PRODUITS'!$A$6:$B$155,2,0))</f>
        <v>clotrimazol 1 X 50 / Microbiologie</v>
      </c>
      <c r="D120" s="18">
        <v>5</v>
      </c>
      <c r="E120" s="18"/>
    </row>
    <row r="121" spans="1:5">
      <c r="A121" s="21">
        <v>45701</v>
      </c>
      <c r="B121" s="18" t="s">
        <v>181</v>
      </c>
      <c r="C121" s="10" t="str">
        <f>IF(ISERROR(VLOOKUP(B121,'BASE PRODUITS'!$A$6:$B$155,2,0)),"",VLOOKUP(B121,'BASE PRODUITS'!$A$6:$B$155,2,0))</f>
        <v>gentamicin 1 X 50 / Microbiologie</v>
      </c>
      <c r="D121" s="18">
        <v>5</v>
      </c>
      <c r="E121" s="18"/>
    </row>
    <row r="122" spans="1:5">
      <c r="A122" s="21">
        <v>45701</v>
      </c>
      <c r="B122" s="18" t="s">
        <v>253</v>
      </c>
      <c r="C122" s="10" t="str">
        <f>IF(ISERROR(VLOOKUP(B122,'BASE PRODUITS'!$A$6:$B$155,2,0)),"",VLOOKUP(B122,'BASE PRODUITS'!$A$6:$B$155,2,0))</f>
        <v>Cefotaxime 5 µg 5 x 50</v>
      </c>
      <c r="D122" s="18">
        <v>5</v>
      </c>
      <c r="E122" s="18"/>
    </row>
    <row r="123" spans="1:5">
      <c r="A123" s="21">
        <v>45701</v>
      </c>
      <c r="B123" s="18" t="s">
        <v>247</v>
      </c>
      <c r="C123" s="10" t="str">
        <f>IF(ISERROR(VLOOKUP(B123,'BASE PRODUITS'!$A$6:$B$155,2,0)),"",VLOOKUP(B123,'BASE PRODUITS'!$A$6:$B$155,2,0))</f>
        <v>Contrôle Normal 1x5ml / Biochimie</v>
      </c>
      <c r="D123" s="18">
        <v>4</v>
      </c>
      <c r="E123" s="18"/>
    </row>
    <row r="124" spans="1:5">
      <c r="A124" s="21">
        <v>45701</v>
      </c>
      <c r="B124" s="18" t="s">
        <v>65</v>
      </c>
      <c r="C124" s="10" t="str">
        <f>IF(ISERROR(VLOOKUP(B124,'BASE PRODUITS'!$A$6:$B$155,2,0)),"",VLOOKUP(B124,'BASE PRODUITS'!$A$6:$B$155,2,0))</f>
        <v>CRP  Turbilatex 1X 5ML +1 X 45ML / immunologie</v>
      </c>
      <c r="D124" s="18">
        <v>2</v>
      </c>
      <c r="E124" s="18"/>
    </row>
    <row r="125" spans="1:5">
      <c r="A125" s="21">
        <v>45701</v>
      </c>
      <c r="B125" s="18" t="s">
        <v>53</v>
      </c>
      <c r="C125" s="10" t="str">
        <f>IF(ISERROR(VLOOKUP(B125,'BASE PRODUITS'!$A$6:$B$155,2,0)),"",VLOOKUP(B125,'BASE PRODUITS'!$A$6:$B$155,2,0))</f>
        <v>Alcool 96° 1 L / Consommable</v>
      </c>
      <c r="D125" s="18">
        <v>20</v>
      </c>
      <c r="E125" s="18"/>
    </row>
    <row r="126" spans="1:5">
      <c r="A126" s="21">
        <v>45701</v>
      </c>
      <c r="B126" s="18" t="s">
        <v>35</v>
      </c>
      <c r="C126" s="10" t="str">
        <f>IF(ISERROR(VLOOKUP(B126,'BASE PRODUITS'!$A$6:$B$155,2,0)),"",VLOOKUP(B126,'BASE PRODUITS'!$A$6:$B$155,2,0))</f>
        <v>Anses calibrés stériles 10µl s10 / Consommable</v>
      </c>
      <c r="D126" s="18"/>
      <c r="E126" s="18">
        <v>3</v>
      </c>
    </row>
    <row r="127" spans="1:5">
      <c r="A127" s="21">
        <v>45701</v>
      </c>
      <c r="B127" s="18" t="s">
        <v>5</v>
      </c>
      <c r="C127" s="10" t="str">
        <f>IF(ISERROR(VLOOKUP(B127,'BASE PRODUITS'!$A$6:$B$155,2,0)),"",VLOOKUP(B127,'BASE PRODUITS'!$A$6:$B$155,2,0))</f>
        <v>Tubes Secs 5ml p100 / Consommable</v>
      </c>
      <c r="D127" s="18"/>
      <c r="E127" s="18">
        <v>1</v>
      </c>
    </row>
    <row r="128" spans="1:5">
      <c r="A128" s="21">
        <v>45701</v>
      </c>
      <c r="B128" s="18" t="s">
        <v>19</v>
      </c>
      <c r="C128" s="10" t="str">
        <f>IF(ISERROR(VLOOKUP(B128,'BASE PRODUITS'!$A$6:$B$155,2,0)),"",VLOOKUP(B128,'BASE PRODUITS'!$A$6:$B$155,2,0))</f>
        <v>Aiguilles Vacutainers  G21 b100 / Consommable</v>
      </c>
      <c r="D128" s="18"/>
      <c r="E128" s="18">
        <v>2</v>
      </c>
    </row>
    <row r="129" spans="1:5">
      <c r="A129" s="21">
        <v>45703</v>
      </c>
      <c r="B129" s="18" t="s">
        <v>83</v>
      </c>
      <c r="C129" s="10" t="str">
        <f>IF(ISERROR(VLOOKUP(B129,'BASE PRODUITS'!$A$6:$B$155,2,0)),"",VLOOKUP(B129,'BASE PRODUITS'!$A$6:$B$155,2,0))</f>
        <v>Dengue Duo b25 / immunologie</v>
      </c>
      <c r="D129" s="18"/>
      <c r="E129" s="18">
        <v>1</v>
      </c>
    </row>
    <row r="130" spans="1:5">
      <c r="A130" s="21">
        <v>45703</v>
      </c>
      <c r="B130" s="18" t="s">
        <v>21</v>
      </c>
      <c r="C130" s="10" t="str">
        <f>IF(ISERROR(VLOOKUP(B130,'BASE PRODUITS'!$A$6:$B$155,2,0)),"",VLOOKUP(B130,'BASE PRODUITS'!$A$6:$B$155,2,0))</f>
        <v>Lancettes de Sécurité G26 b100 / Consommable</v>
      </c>
      <c r="D130" s="18"/>
      <c r="E130" s="18">
        <v>1</v>
      </c>
    </row>
    <row r="131" spans="1:5">
      <c r="A131" s="21">
        <v>45703</v>
      </c>
      <c r="B131" s="18" t="s">
        <v>245</v>
      </c>
      <c r="C131" s="10" t="str">
        <f>IF(ISERROR(VLOOKUP(B131,'BASE PRODUITS'!$A$6:$B$155,2,0)),"",VLOOKUP(B131,'BASE PRODUITS'!$A$6:$B$155,2,0))</f>
        <v>Bandelette urinaire 10P b100</v>
      </c>
      <c r="D131" s="18"/>
      <c r="E131" s="18">
        <v>1</v>
      </c>
    </row>
    <row r="132" spans="1:5">
      <c r="A132" s="21">
        <v>45705</v>
      </c>
      <c r="B132" s="18" t="s">
        <v>59</v>
      </c>
      <c r="C132" s="10" t="str">
        <f>IF(ISERROR(VLOOKUP(B132,'BASE PRODUITS'!$A$6:$B$155,2,0)),"",VLOOKUP(B132,'BASE PRODUITS'!$A$6:$B$155,2,0))</f>
        <v>Boite à tranchant en carton / Consommable</v>
      </c>
      <c r="D132" s="18"/>
      <c r="E132" s="18">
        <v>5</v>
      </c>
    </row>
    <row r="133" spans="1:5">
      <c r="A133" s="21">
        <v>45705</v>
      </c>
      <c r="B133" s="18" t="s">
        <v>13</v>
      </c>
      <c r="C133" s="10" t="str">
        <f>IF(ISERROR(VLOOKUP(B133,'BASE PRODUITS'!$A$6:$B$155,2,0)),"",VLOOKUP(B133,'BASE PRODUITS'!$A$6:$B$155,2,0))</f>
        <v>Lames b50 / Consommable</v>
      </c>
      <c r="D133" s="18"/>
      <c r="E133" s="18">
        <v>5</v>
      </c>
    </row>
    <row r="134" spans="1:5">
      <c r="A134" s="21">
        <v>45705</v>
      </c>
      <c r="B134" s="18" t="s">
        <v>23</v>
      </c>
      <c r="C134" s="10" t="str">
        <f>IF(ISERROR(VLOOKUP(B134,'BASE PRODUITS'!$A$6:$B$155,2,0)),"",VLOOKUP(B134,'BASE PRODUITS'!$A$6:$B$155,2,0))</f>
        <v>Embouts Bleues s500 / Consommable</v>
      </c>
      <c r="D134" s="18"/>
      <c r="E134" s="18">
        <v>1</v>
      </c>
    </row>
    <row r="135" spans="1:5">
      <c r="A135" s="21">
        <v>45705</v>
      </c>
      <c r="B135" s="18" t="s">
        <v>111</v>
      </c>
      <c r="C135" s="10" t="str">
        <f>IF(ISERROR(VLOOKUP(B135,'BASE PRODUITS'!$A$6:$B$155,2,0)),"",VLOOKUP(B135,'BASE PRODUITS'!$A$6:$B$155,2,0))</f>
        <v>PCT b25 / immunologie</v>
      </c>
      <c r="D135" s="18"/>
      <c r="E135" s="18">
        <v>1</v>
      </c>
    </row>
    <row r="136" spans="1:5">
      <c r="A136" s="21">
        <v>45705</v>
      </c>
      <c r="B136" s="18" t="s">
        <v>67</v>
      </c>
      <c r="C136" s="10" t="str">
        <f>IF(ISERROR(VLOOKUP(B136,'BASE PRODUITS'!$A$6:$B$155,2,0)),"",VLOOKUP(B136,'BASE PRODUITS'!$A$6:$B$155,2,0))</f>
        <v>AgHBS HIGHTOP b40 / immunologie</v>
      </c>
      <c r="D136" s="18">
        <v>2</v>
      </c>
      <c r="E136" s="18"/>
    </row>
    <row r="137" spans="1:5">
      <c r="A137" s="21">
        <v>45705</v>
      </c>
      <c r="B137" s="18" t="s">
        <v>75</v>
      </c>
      <c r="C137" s="10" t="str">
        <f>IF(ISERROR(VLOOKUP(B137,'BASE PRODUITS'!$A$6:$B$155,2,0)),"",VLOOKUP(B137,'BASE PRODUITS'!$A$6:$B$155,2,0))</f>
        <v>HCG TIG b25 / immunologie</v>
      </c>
      <c r="D137" s="18">
        <v>1</v>
      </c>
      <c r="E137" s="18"/>
    </row>
    <row r="138" spans="1:5">
      <c r="A138" s="21">
        <v>45706</v>
      </c>
      <c r="B138" s="18" t="s">
        <v>247</v>
      </c>
      <c r="C138" s="10" t="str">
        <f>IF(ISERROR(VLOOKUP(B138,'BASE PRODUITS'!$A$6:$B$155,2,0)),"",VLOOKUP(B138,'BASE PRODUITS'!$A$6:$B$155,2,0))</f>
        <v>Contrôle Normal 1x5ml / Biochimie</v>
      </c>
      <c r="D138" s="18"/>
      <c r="E138" s="18">
        <v>1</v>
      </c>
    </row>
    <row r="139" spans="1:5">
      <c r="A139" s="21">
        <v>45706</v>
      </c>
      <c r="B139" s="18" t="s">
        <v>35</v>
      </c>
      <c r="C139" s="10" t="str">
        <f>IF(ISERROR(VLOOKUP(B139,'BASE PRODUITS'!$A$6:$B$155,2,0)),"",VLOOKUP(B139,'BASE PRODUITS'!$A$6:$B$155,2,0))</f>
        <v>Anses calibrés stériles 10µl s10 / Consommable</v>
      </c>
      <c r="D139" s="18"/>
      <c r="E139" s="18">
        <v>3</v>
      </c>
    </row>
    <row r="140" spans="1:5">
      <c r="A140" s="21">
        <v>45706</v>
      </c>
      <c r="B140" s="18" t="s">
        <v>117</v>
      </c>
      <c r="C140" s="10" t="str">
        <f>IF(ISERROR(VLOOKUP(B140,'BASE PRODUITS'!$A$6:$B$155,2,0)),"",VLOOKUP(B140,'BASE PRODUITS'!$A$6:$B$155,2,0))</f>
        <v>Probe cleanser 50mL / Hématologie</v>
      </c>
      <c r="D140" s="18"/>
      <c r="E140" s="18">
        <v>1</v>
      </c>
    </row>
    <row r="141" spans="1:5">
      <c r="A141" s="21">
        <v>45706</v>
      </c>
      <c r="B141" s="18" t="s">
        <v>189</v>
      </c>
      <c r="C141" s="10" t="str">
        <f>IF(ISERROR(VLOOKUP(B141,'BASE PRODUITS'!$A$6:$B$155,2,0)),"",VLOOKUP(B141,'BASE PRODUITS'!$A$6:$B$155,2,0))</f>
        <v>ciprofloxacine 1 X 50 / Microbiologie</v>
      </c>
      <c r="D141" s="18"/>
      <c r="E141" s="18">
        <v>1</v>
      </c>
    </row>
    <row r="142" spans="1:5">
      <c r="A142" s="21">
        <v>45706</v>
      </c>
      <c r="B142" s="18" t="s">
        <v>179</v>
      </c>
      <c r="C142" s="10" t="str">
        <f>IF(ISERROR(VLOOKUP(B142,'BASE PRODUITS'!$A$6:$B$155,2,0)),"",VLOOKUP(B142,'BASE PRODUITS'!$A$6:$B$155,2,0))</f>
        <v>cefixim 1 X 50 / Microbiologie</v>
      </c>
      <c r="D142" s="18"/>
      <c r="E142" s="18">
        <v>1</v>
      </c>
    </row>
    <row r="143" spans="1:5">
      <c r="A143" s="21">
        <v>45706</v>
      </c>
      <c r="B143" s="18" t="s">
        <v>183</v>
      </c>
      <c r="C143" s="10" t="str">
        <f>IF(ISERROR(VLOOKUP(B143,'BASE PRODUITS'!$A$6:$B$155,2,0)),"",VLOOKUP(B143,'BASE PRODUITS'!$A$6:$B$155,2,0))</f>
        <v>amikacin 1 X 50 / Microbiologie</v>
      </c>
      <c r="D143" s="18"/>
      <c r="E143" s="18">
        <v>1</v>
      </c>
    </row>
    <row r="144" spans="1:5">
      <c r="A144" s="21">
        <v>45706</v>
      </c>
      <c r="B144" s="18" t="s">
        <v>53</v>
      </c>
      <c r="C144" s="10" t="str">
        <f>IF(ISERROR(VLOOKUP(B144,'BASE PRODUITS'!$A$6:$B$155,2,0)),"",VLOOKUP(B144,'BASE PRODUITS'!$A$6:$B$155,2,0))</f>
        <v>Alcool 96° 1 L / Consommable</v>
      </c>
      <c r="D144" s="18"/>
      <c r="E144" s="18">
        <v>5</v>
      </c>
    </row>
    <row r="145" spans="1:5">
      <c r="A145" s="21">
        <v>45706</v>
      </c>
      <c r="B145" s="18" t="s">
        <v>45</v>
      </c>
      <c r="C145" s="10" t="str">
        <f>IF(ISERROR(VLOOKUP(B145,'BASE PRODUITS'!$A$6:$B$155,2,0)),"",VLOOKUP(B145,'BASE PRODUITS'!$A$6:$B$155,2,0))</f>
        <v>Pots de selles s100 / Consommable</v>
      </c>
      <c r="D145" s="18"/>
      <c r="E145" s="18">
        <v>1</v>
      </c>
    </row>
    <row r="146" spans="1:5">
      <c r="A146" s="21">
        <v>45706</v>
      </c>
      <c r="B146" s="18" t="s">
        <v>47</v>
      </c>
      <c r="C146" s="10" t="str">
        <f>IF(ISERROR(VLOOKUP(B146,'BASE PRODUITS'!$A$6:$B$155,2,0)),"",VLOOKUP(B146,'BASE PRODUITS'!$A$6:$B$155,2,0))</f>
        <v>Pots de d'urine s100 / Consommable</v>
      </c>
      <c r="D146" s="18"/>
      <c r="E146" s="18">
        <v>1</v>
      </c>
    </row>
    <row r="147" spans="1:5">
      <c r="A147" s="21">
        <v>45706</v>
      </c>
      <c r="B147" s="18" t="s">
        <v>181</v>
      </c>
      <c r="C147" s="10" t="str">
        <f>IF(ISERROR(VLOOKUP(B147,'BASE PRODUITS'!$A$6:$B$155,2,0)),"",VLOOKUP(B147,'BASE PRODUITS'!$A$6:$B$155,2,0))</f>
        <v>gentamicin 1 X 50 / Microbiologie</v>
      </c>
      <c r="D147" s="18"/>
      <c r="E147" s="18">
        <v>1</v>
      </c>
    </row>
    <row r="148" spans="1:5">
      <c r="A148" s="21">
        <v>45706</v>
      </c>
      <c r="B148" s="18" t="s">
        <v>253</v>
      </c>
      <c r="C148" s="10" t="str">
        <f>IF(ISERROR(VLOOKUP(B148,'BASE PRODUITS'!$A$6:$B$155,2,0)),"",VLOOKUP(B148,'BASE PRODUITS'!$A$6:$B$155,2,0))</f>
        <v>Cefotaxime 5 µg 5 x 50</v>
      </c>
      <c r="D148" s="18"/>
      <c r="E148" s="18">
        <v>1</v>
      </c>
    </row>
    <row r="149" spans="1:5">
      <c r="A149" s="21">
        <v>45707</v>
      </c>
      <c r="B149" s="18" t="s">
        <v>5</v>
      </c>
      <c r="C149" s="10" t="str">
        <f>IF(ISERROR(VLOOKUP(B149,'BASE PRODUITS'!$A$6:$B$155,2,0)),"",VLOOKUP(B149,'BASE PRODUITS'!$A$6:$B$155,2,0))</f>
        <v>Tubes Secs 5ml p100 / Consommable</v>
      </c>
      <c r="D149" s="18"/>
      <c r="E149" s="18">
        <v>1</v>
      </c>
    </row>
    <row r="150" spans="1:5">
      <c r="A150" s="21">
        <v>45707</v>
      </c>
      <c r="B150" s="18" t="s">
        <v>75</v>
      </c>
      <c r="C150" s="10" t="str">
        <f>IF(ISERROR(VLOOKUP(B150,'BASE PRODUITS'!$A$6:$B$155,2,0)),"",VLOOKUP(B150,'BASE PRODUITS'!$A$6:$B$155,2,0))</f>
        <v>HCG TIG b25 / immunologie</v>
      </c>
      <c r="D150" s="18"/>
      <c r="E150" s="18">
        <v>1</v>
      </c>
    </row>
    <row r="151" spans="1:5">
      <c r="A151" s="21">
        <v>45707</v>
      </c>
      <c r="B151" s="18" t="s">
        <v>67</v>
      </c>
      <c r="C151" s="10" t="str">
        <f>IF(ISERROR(VLOOKUP(B151,'BASE PRODUITS'!$A$6:$B$155,2,0)),"",VLOOKUP(B151,'BASE PRODUITS'!$A$6:$B$155,2,0))</f>
        <v>AgHBS HIGHTOP b40 / immunologie</v>
      </c>
      <c r="D151" s="18"/>
      <c r="E151" s="18">
        <v>1</v>
      </c>
    </row>
    <row r="152" spans="1:5">
      <c r="A152" s="21">
        <v>45707</v>
      </c>
      <c r="B152" s="18" t="s">
        <v>85</v>
      </c>
      <c r="C152" s="10" t="str">
        <f>IF(ISERROR(VLOOKUP(B152,'BASE PRODUITS'!$A$6:$B$155,2,0)),"",VLOOKUP(B152,'BASE PRODUITS'!$A$6:$B$155,2,0))</f>
        <v>HBV Panel b25 / immunologie</v>
      </c>
      <c r="D152" s="18">
        <v>1</v>
      </c>
      <c r="E152" s="18"/>
    </row>
    <row r="153" spans="1:5">
      <c r="A153" s="21">
        <v>45708</v>
      </c>
      <c r="B153" s="18" t="s">
        <v>9</v>
      </c>
      <c r="C153" s="10" t="str">
        <f>IF(ISERROR(VLOOKUP(B153,'BASE PRODUITS'!$A$6:$B$155,2,0)),"",VLOOKUP(B153,'BASE PRODUITS'!$A$6:$B$155,2,0))</f>
        <v>Tubes EDTA 5ml p100 / Consommable</v>
      </c>
      <c r="D153" s="18"/>
      <c r="E153" s="18">
        <v>1</v>
      </c>
    </row>
    <row r="154" spans="1:5">
      <c r="A154" s="21">
        <v>45709</v>
      </c>
      <c r="B154" s="18" t="s">
        <v>41</v>
      </c>
      <c r="C154" s="10" t="str">
        <f>IF(ISERROR(VLOOKUP(B154,'BASE PRODUITS'!$A$6:$B$155,2,0)),"",VLOOKUP(B154,'BASE PRODUITS'!$A$6:$B$155,2,0))</f>
        <v>Boites de petri s20 / Consommable</v>
      </c>
      <c r="D154" s="18"/>
      <c r="E154" s="18">
        <v>3</v>
      </c>
    </row>
    <row r="155" spans="1:5">
      <c r="A155" s="21">
        <v>45709</v>
      </c>
      <c r="B155" s="18" t="s">
        <v>25</v>
      </c>
      <c r="C155" s="10" t="str">
        <f>IF(ISERROR(VLOOKUP(B155,'BASE PRODUITS'!$A$6:$B$155,2,0)),"",VLOOKUP(B155,'BASE PRODUITS'!$A$6:$B$155,2,0))</f>
        <v>embouts jaunes s1000 / Consommable</v>
      </c>
      <c r="D155" s="18"/>
      <c r="E155" s="18">
        <v>1</v>
      </c>
    </row>
    <row r="156" spans="1:5">
      <c r="A156" s="21">
        <v>45712</v>
      </c>
      <c r="B156" s="18" t="s">
        <v>79</v>
      </c>
      <c r="C156" s="10" t="str">
        <f>IF(ISERROR(VLOOKUP(B156,'BASE PRODUITS'!$A$6:$B$155,2,0)),"",VLOOKUP(B156,'BASE PRODUITS'!$A$6:$B$155,2,0))</f>
        <v>Helicobacter pylori b20 / immunologie</v>
      </c>
      <c r="D156" s="18"/>
      <c r="E156" s="18">
        <v>1</v>
      </c>
    </row>
    <row r="157" spans="1:5">
      <c r="A157" s="21">
        <v>45712</v>
      </c>
      <c r="B157" s="18" t="s">
        <v>107</v>
      </c>
      <c r="C157" s="10" t="str">
        <f>IF(ISERROR(VLOOKUP(B157,'BASE PRODUITS'!$A$6:$B$155,2,0)),"",VLOOKUP(B157,'BASE PRODUITS'!$A$6:$B$155,2,0))</f>
        <v>D-Dimère b25 / immunologie</v>
      </c>
      <c r="D157" s="18"/>
      <c r="E157" s="18">
        <v>1</v>
      </c>
    </row>
    <row r="158" spans="1:5">
      <c r="A158" s="21">
        <v>45712</v>
      </c>
      <c r="B158" s="18" t="s">
        <v>109</v>
      </c>
      <c r="C158" s="10" t="str">
        <f>IF(ISERROR(VLOOKUP(B158,'BASE PRODUITS'!$A$6:$B$155,2,0)),"",VLOOKUP(B158,'BASE PRODUITS'!$A$6:$B$155,2,0))</f>
        <v>HbA1C b25 / immunologie</v>
      </c>
      <c r="D158" s="18"/>
      <c r="E158" s="18">
        <v>1</v>
      </c>
    </row>
    <row r="159" spans="1:5">
      <c r="A159" s="21">
        <v>45710</v>
      </c>
      <c r="B159" s="18" t="s">
        <v>235</v>
      </c>
      <c r="C159" s="10" t="str">
        <f>IF(ISERROR(VLOOKUP(B159,'BASE PRODUITS'!$A$6:$B$155,2,0)),"",VLOOKUP(B159,'BASE PRODUITS'!$A$6:$B$155,2,0))</f>
        <v>Triglycérides 1x125mL / Biochimie</v>
      </c>
      <c r="D159" s="18"/>
      <c r="E159" s="18">
        <v>1</v>
      </c>
    </row>
    <row r="160" spans="1:5">
      <c r="A160" s="21">
        <v>45713</v>
      </c>
      <c r="B160" s="18" t="s">
        <v>19</v>
      </c>
      <c r="C160" s="10" t="str">
        <f>IF(ISERROR(VLOOKUP(B160,'BASE PRODUITS'!$A$6:$B$155,2,0)),"",VLOOKUP(B160,'BASE PRODUITS'!$A$6:$B$155,2,0))</f>
        <v>Aiguilles Vacutainers  G21 b100 / Consommable</v>
      </c>
      <c r="D160" s="18"/>
      <c r="E160" s="18">
        <v>2</v>
      </c>
    </row>
    <row r="161" spans="1:5">
      <c r="A161" s="21">
        <v>45713</v>
      </c>
      <c r="B161" s="18" t="s">
        <v>5</v>
      </c>
      <c r="C161" s="10" t="str">
        <f>IF(ISERROR(VLOOKUP(B161,'BASE PRODUITS'!$A$6:$B$155,2,0)),"",VLOOKUP(B161,'BASE PRODUITS'!$A$6:$B$155,2,0))</f>
        <v>Tubes Secs 5ml p100 / Consommable</v>
      </c>
      <c r="D161" s="18"/>
      <c r="E161" s="18">
        <v>1</v>
      </c>
    </row>
    <row r="162" spans="1:5">
      <c r="A162" s="21">
        <v>45713</v>
      </c>
      <c r="B162" s="18" t="s">
        <v>67</v>
      </c>
      <c r="C162" s="10" t="str">
        <f>IF(ISERROR(VLOOKUP(B162,'BASE PRODUITS'!$A$6:$B$155,2,0)),"",VLOOKUP(B162,'BASE PRODUITS'!$A$6:$B$155,2,0))</f>
        <v>AgHBS HIGHTOP b40 / immunologie</v>
      </c>
      <c r="D162" s="18"/>
      <c r="E162" s="18">
        <v>1</v>
      </c>
    </row>
    <row r="163" spans="1:5">
      <c r="A163" s="21">
        <v>45713</v>
      </c>
      <c r="B163" s="18" t="s">
        <v>119</v>
      </c>
      <c r="C163" s="10" t="str">
        <f>IF(ISERROR(VLOOKUP(B163,'BASE PRODUITS'!$A$6:$B$155,2,0)),"",VLOOKUP(B163,'BASE PRODUITS'!$A$6:$B$155,2,0))</f>
        <v>Groupage A 10mL / Hématologie</v>
      </c>
      <c r="D163" s="18"/>
      <c r="E163" s="18">
        <v>1</v>
      </c>
    </row>
    <row r="164" spans="1:5">
      <c r="A164" s="21">
        <v>45713</v>
      </c>
      <c r="B164" s="18" t="s">
        <v>123</v>
      </c>
      <c r="C164" s="10" t="str">
        <f>IF(ISERROR(VLOOKUP(B164,'BASE PRODUITS'!$A$6:$B$155,2,0)),"",VLOOKUP(B164,'BASE PRODUITS'!$A$6:$B$155,2,0))</f>
        <v>Groupage AB 10mL / Hématologie</v>
      </c>
      <c r="D164" s="18"/>
      <c r="E164" s="18">
        <v>1</v>
      </c>
    </row>
    <row r="165" spans="1:5">
      <c r="A165" s="21">
        <v>45713</v>
      </c>
      <c r="B165" s="18" t="s">
        <v>37</v>
      </c>
      <c r="C165" s="10" t="str">
        <f>IF(ISERROR(VLOOKUP(B165,'BASE PRODUITS'!$A$6:$B$155,2,0)),"",VLOOKUP(B165,'BASE PRODUITS'!$A$6:$B$155,2,0))</f>
        <v>Tubes à hémolyse s500 / Consommable</v>
      </c>
      <c r="D165" s="18"/>
      <c r="E165" s="18">
        <v>2</v>
      </c>
    </row>
    <row r="166" spans="1:5">
      <c r="A166" s="21">
        <v>45713</v>
      </c>
      <c r="B166" s="18" t="s">
        <v>53</v>
      </c>
      <c r="C166" s="10" t="str">
        <f>IF(ISERROR(VLOOKUP(B166,'BASE PRODUITS'!$A$6:$B$155,2,0)),"",VLOOKUP(B166,'BASE PRODUITS'!$A$6:$B$155,2,0))</f>
        <v>Alcool 96° 1 L / Consommable</v>
      </c>
      <c r="D166" s="18"/>
      <c r="E166" s="18">
        <v>5</v>
      </c>
    </row>
    <row r="167" spans="1:5">
      <c r="A167" s="21">
        <v>45714</v>
      </c>
      <c r="B167" s="18" t="s">
        <v>117</v>
      </c>
      <c r="C167" s="10" t="str">
        <f>IF(ISERROR(VLOOKUP(B167,'BASE PRODUITS'!$A$6:$B$155,2,0)),"",VLOOKUP(B167,'BASE PRODUITS'!$A$6:$B$155,2,0))</f>
        <v>Probe cleanser 50mL / Hématologie</v>
      </c>
      <c r="D167" s="18"/>
      <c r="E167" s="18">
        <v>1</v>
      </c>
    </row>
    <row r="168" spans="1:5">
      <c r="A168" s="21">
        <v>45714</v>
      </c>
      <c r="B168" s="18" t="s">
        <v>83</v>
      </c>
      <c r="C168" s="10" t="str">
        <f>IF(ISERROR(VLOOKUP(B168,'BASE PRODUITS'!$A$6:$B$155,2,0)),"",VLOOKUP(B168,'BASE PRODUITS'!$A$6:$B$155,2,0))</f>
        <v>Dengue Duo b25 / immunologie</v>
      </c>
      <c r="D168" s="18"/>
      <c r="E168" s="18">
        <v>1</v>
      </c>
    </row>
    <row r="169" spans="1:5">
      <c r="A169" s="21">
        <v>45715</v>
      </c>
      <c r="B169" s="18" t="s">
        <v>35</v>
      </c>
      <c r="C169" s="10" t="str">
        <f>IF(ISERROR(VLOOKUP(B169,'BASE PRODUITS'!$A$6:$B$155,2,0)),"",VLOOKUP(B169,'BASE PRODUITS'!$A$6:$B$155,2,0))</f>
        <v>Anses calibrés stériles 10µl s10 / Consommable</v>
      </c>
      <c r="D169" s="18"/>
      <c r="E169" s="18">
        <v>4</v>
      </c>
    </row>
    <row r="170" spans="1:5">
      <c r="A170" s="21">
        <v>45717</v>
      </c>
      <c r="B170" s="18" t="s">
        <v>215</v>
      </c>
      <c r="C170" s="10" t="str">
        <f>IF(ISERROR(VLOOKUP(B170,'BASE PRODUITS'!$A$6:$B$155,2,0)),"",VLOOKUP(B170,'BASE PRODUITS'!$A$6:$B$155,2,0))</f>
        <v>Glucose 1X125mL / Biochimie</v>
      </c>
      <c r="D170" s="18"/>
      <c r="E170" s="18">
        <v>1</v>
      </c>
    </row>
    <row r="171" spans="1:5">
      <c r="A171" s="21">
        <v>45718</v>
      </c>
      <c r="B171" s="18" t="s">
        <v>5</v>
      </c>
      <c r="C171" s="10" t="str">
        <f>IF(ISERROR(VLOOKUP(B171,'BASE PRODUITS'!$A$6:$B$155,2,0)),"",VLOOKUP(B171,'BASE PRODUITS'!$A$6:$B$155,2,0))</f>
        <v>Tubes Secs 5ml p100 / Consommable</v>
      </c>
      <c r="D171" s="18"/>
      <c r="E171" s="18">
        <v>2</v>
      </c>
    </row>
    <row r="172" spans="1:5">
      <c r="A172" s="21">
        <v>45719</v>
      </c>
      <c r="B172" s="18" t="s">
        <v>9</v>
      </c>
      <c r="C172" s="10" t="str">
        <f>IF(ISERROR(VLOOKUP(B172,'BASE PRODUITS'!$A$6:$B$155,2,0)),"",VLOOKUP(B172,'BASE PRODUITS'!$A$6:$B$155,2,0))</f>
        <v>Tubes EDTA 5ml p100 / Consommable</v>
      </c>
      <c r="D172" s="18"/>
      <c r="E172" s="18">
        <v>2</v>
      </c>
    </row>
    <row r="173" spans="1:5">
      <c r="A173" s="21">
        <v>45720</v>
      </c>
      <c r="B173" s="18" t="s">
        <v>85</v>
      </c>
      <c r="C173" s="10" t="str">
        <f>IF(ISERROR(VLOOKUP(B173,'BASE PRODUITS'!$A$6:$B$155,2,0)),"",VLOOKUP(B173,'BASE PRODUITS'!$A$6:$B$155,2,0))</f>
        <v>HBV Panel b25 / immunologie</v>
      </c>
      <c r="D173" s="18"/>
      <c r="E173" s="18">
        <v>1</v>
      </c>
    </row>
    <row r="174" spans="1:5">
      <c r="A174" s="21">
        <v>45721</v>
      </c>
      <c r="B174" s="18" t="s">
        <v>249</v>
      </c>
      <c r="C174" s="10" t="str">
        <f>IF(ISERROR(VLOOKUP(B174,'BASE PRODUITS'!$A$6:$B$155,2,0)),"",VLOOKUP(B174,'BASE PRODUITS'!$A$6:$B$155,2,0))</f>
        <v>Plaque pour TPHA 96 puits</v>
      </c>
      <c r="D174" s="18"/>
      <c r="E174" s="18">
        <v>1</v>
      </c>
    </row>
    <row r="175" spans="1:5">
      <c r="A175" s="21">
        <v>45721</v>
      </c>
      <c r="B175" s="18" t="s">
        <v>65</v>
      </c>
      <c r="C175" s="10" t="str">
        <f>IF(ISERROR(VLOOKUP(B175,'BASE PRODUITS'!$A$6:$B$155,2,0)),"",VLOOKUP(B175,'BASE PRODUITS'!$A$6:$B$155,2,0))</f>
        <v>CRP  Turbilatex 1X 5ML +1 X 45ML / immunologie</v>
      </c>
      <c r="D175" s="18"/>
      <c r="E175" s="18">
        <v>1</v>
      </c>
    </row>
    <row r="176" spans="1:5">
      <c r="A176" s="21">
        <v>45722</v>
      </c>
      <c r="B176" s="18" t="s">
        <v>163</v>
      </c>
      <c r="C176" s="10" t="str">
        <f>IF(ISERROR(VLOOKUP(B176,'BASE PRODUITS'!$A$6:$B$155,2,0)),"",VLOOKUP(B176,'BASE PRODUITS'!$A$6:$B$155,2,0))</f>
        <v>Urée indol 1x10 mL  / Microbiologie</v>
      </c>
      <c r="D176" s="18"/>
      <c r="E176" s="18">
        <v>1</v>
      </c>
    </row>
    <row r="177" spans="1:5">
      <c r="A177" s="21">
        <v>45722</v>
      </c>
      <c r="B177" s="18" t="s">
        <v>127</v>
      </c>
      <c r="C177" s="10" t="str">
        <f>IF(ISERROR(VLOOKUP(B177,'BASE PRODUITS'!$A$6:$B$155,2,0)),"",VLOOKUP(B177,'BASE PRODUITS'!$A$6:$B$155,2,0))</f>
        <v>May 500 mL / Hématologie</v>
      </c>
      <c r="D177" s="18"/>
      <c r="E177" s="18">
        <v>1</v>
      </c>
    </row>
    <row r="178" spans="1:5">
      <c r="A178" s="21">
        <v>45722</v>
      </c>
      <c r="B178" s="18" t="s">
        <v>83</v>
      </c>
      <c r="C178" s="10" t="str">
        <f>IF(ISERROR(VLOOKUP(B178,'BASE PRODUITS'!$A$6:$B$155,2,0)),"",VLOOKUP(B178,'BASE PRODUITS'!$A$6:$B$155,2,0))</f>
        <v>Dengue Duo b25 / immunologie</v>
      </c>
      <c r="D178" s="18"/>
      <c r="E178" s="18">
        <v>1</v>
      </c>
    </row>
    <row r="179" spans="1:5">
      <c r="A179" s="21">
        <v>45723</v>
      </c>
      <c r="B179" s="18" t="s">
        <v>47</v>
      </c>
      <c r="C179" s="10" t="str">
        <f>IF(ISERROR(VLOOKUP(B179,'BASE PRODUITS'!$A$6:$B$155,2,0)),"",VLOOKUP(B179,'BASE PRODUITS'!$A$6:$B$155,2,0))</f>
        <v>Pots de d'urine s100 / Consommable</v>
      </c>
      <c r="D179" s="18"/>
      <c r="E179" s="18">
        <v>1</v>
      </c>
    </row>
    <row r="180" spans="1:5">
      <c r="A180" s="21">
        <v>45723</v>
      </c>
      <c r="B180" s="18" t="s">
        <v>239</v>
      </c>
      <c r="C180" s="10" t="str">
        <f>IF(ISERROR(VLOOKUP(B180,'BASE PRODUITS'!$A$6:$B$155,2,0)),"",VLOOKUP(B180,'BASE PRODUITS'!$A$6:$B$155,2,0))</f>
        <v>GPT 240mL / Biochimie</v>
      </c>
      <c r="D180" s="18"/>
      <c r="E180" s="18">
        <v>1</v>
      </c>
    </row>
    <row r="181" spans="1:5">
      <c r="A181" s="21">
        <v>45723</v>
      </c>
      <c r="B181" s="18" t="s">
        <v>35</v>
      </c>
      <c r="C181" s="10" t="str">
        <f>IF(ISERROR(VLOOKUP(B181,'BASE PRODUITS'!$A$6:$B$155,2,0)),"",VLOOKUP(B181,'BASE PRODUITS'!$A$6:$B$155,2,0))</f>
        <v>Anses calibrés stériles 10µl s10 / Consommable</v>
      </c>
      <c r="D181" s="18"/>
      <c r="E181" s="18">
        <v>5</v>
      </c>
    </row>
    <row r="182" spans="1:5">
      <c r="A182" s="21">
        <v>45723</v>
      </c>
      <c r="B182" s="18" t="s">
        <v>41</v>
      </c>
      <c r="C182" s="10" t="str">
        <f>IF(ISERROR(VLOOKUP(B182,'BASE PRODUITS'!$A$6:$B$155,2,0)),"",VLOOKUP(B182,'BASE PRODUITS'!$A$6:$B$155,2,0))</f>
        <v>Boites de petri s20 / Consommable</v>
      </c>
      <c r="D182" s="18"/>
      <c r="E182" s="18">
        <v>1</v>
      </c>
    </row>
    <row r="183" spans="1:5">
      <c r="A183" s="21">
        <v>45723</v>
      </c>
      <c r="B183" s="18" t="s">
        <v>233</v>
      </c>
      <c r="C183" s="10" t="str">
        <f>IF(ISERROR(VLOOKUP(B183,'BASE PRODUITS'!$A$6:$B$155,2,0)),"",VLOOKUP(B183,'BASE PRODUITS'!$A$6:$B$155,2,0))</f>
        <v>Cholestérol Total 1x125mL / Biochimie</v>
      </c>
      <c r="D183" s="18">
        <v>2</v>
      </c>
      <c r="E183" s="18"/>
    </row>
    <row r="184" spans="1:5">
      <c r="A184" s="21">
        <v>45723</v>
      </c>
      <c r="B184" s="18" t="s">
        <v>93</v>
      </c>
      <c r="C184" s="10" t="str">
        <f>IF(ISERROR(VLOOKUP(B184,'BASE PRODUITS'!$A$6:$B$155,2,0)),"",VLOOKUP(B184,'BASE PRODUITS'!$A$6:$B$155,2,0))</f>
        <v>TPHA 8,5ml / immunologie</v>
      </c>
      <c r="D184" s="18">
        <v>4</v>
      </c>
      <c r="E184" s="18"/>
    </row>
    <row r="185" spans="1:5">
      <c r="A185" s="21">
        <v>45723</v>
      </c>
      <c r="B185" s="18" t="s">
        <v>229</v>
      </c>
      <c r="C185" s="10" t="str">
        <f>IF(ISERROR(VLOOKUP(B185,'BASE PRODUITS'!$A$6:$B$155,2,0)),"",VLOOKUP(B185,'BASE PRODUITS'!$A$6:$B$155,2,0))</f>
        <v>Magnésium 1x125mL / Biochimie</v>
      </c>
      <c r="D185" s="18">
        <v>2</v>
      </c>
      <c r="E185" s="18"/>
    </row>
    <row r="186" spans="1:5">
      <c r="A186" s="21">
        <v>45723</v>
      </c>
      <c r="B186" s="18" t="s">
        <v>219</v>
      </c>
      <c r="C186" s="10" t="str">
        <f>IF(ISERROR(VLOOKUP(B186,'BASE PRODUITS'!$A$6:$B$155,2,0)),"",VLOOKUP(B186,'BASE PRODUITS'!$A$6:$B$155,2,0))</f>
        <v>Créatinine 125 mL / Biochimie</v>
      </c>
      <c r="D186" s="18">
        <v>1</v>
      </c>
      <c r="E186" s="18"/>
    </row>
    <row r="187" spans="1:5">
      <c r="A187" s="21">
        <v>45723</v>
      </c>
      <c r="B187" s="18" t="s">
        <v>245</v>
      </c>
      <c r="C187" s="10" t="str">
        <f>IF(ISERROR(VLOOKUP(B187,'BASE PRODUITS'!$A$6:$B$155,2,0)),"",VLOOKUP(B187,'BASE PRODUITS'!$A$6:$B$155,2,0))</f>
        <v>Bandelette urinaire 10P b100</v>
      </c>
      <c r="D187" s="18">
        <v>2</v>
      </c>
      <c r="E187" s="18"/>
    </row>
    <row r="188" spans="1:5">
      <c r="A188" s="21">
        <v>45723</v>
      </c>
      <c r="B188" s="18" t="s">
        <v>233</v>
      </c>
      <c r="C188" s="10" t="str">
        <f>IF(ISERROR(VLOOKUP(B188,'BASE PRODUITS'!$A$6:$B$155,2,0)),"",VLOOKUP(B188,'BASE PRODUITS'!$A$6:$B$155,2,0))</f>
        <v>Cholestérol Total 1x125mL / Biochimie</v>
      </c>
      <c r="D188" s="18"/>
      <c r="E188" s="18">
        <v>1</v>
      </c>
    </row>
    <row r="189" spans="1:5">
      <c r="A189" s="21">
        <v>45728</v>
      </c>
      <c r="B189" s="18" t="s">
        <v>83</v>
      </c>
      <c r="C189" s="10" t="str">
        <f>IF(ISERROR(VLOOKUP(B189,'BASE PRODUITS'!$A$6:$B$155,2,0)),"",VLOOKUP(B189,'BASE PRODUITS'!$A$6:$B$155,2,0))</f>
        <v>Dengue Duo b25 / immunologie</v>
      </c>
      <c r="D189" s="18"/>
      <c r="E189" s="18">
        <v>1</v>
      </c>
    </row>
    <row r="190" spans="1:5">
      <c r="A190" s="21">
        <v>45728</v>
      </c>
      <c r="B190" s="18" t="s">
        <v>115</v>
      </c>
      <c r="C190" s="10" t="str">
        <f>IF(ISERROR(VLOOKUP(B190,'BASE PRODUITS'!$A$6:$B$155,2,0)),"",VLOOKUP(B190,'BASE PRODUITS'!$A$6:$B$155,2,0))</f>
        <v>Lyse HYCEL 500mL / Hématologie</v>
      </c>
      <c r="D190" s="18"/>
      <c r="E190" s="18">
        <v>1</v>
      </c>
    </row>
    <row r="191" spans="1:5">
      <c r="A191" s="21">
        <v>45728</v>
      </c>
      <c r="B191" s="18" t="s">
        <v>91</v>
      </c>
      <c r="C191" s="10" t="str">
        <f>IF(ISERROR(VLOOKUP(B191,'BASE PRODUITS'!$A$6:$B$155,2,0)),"",VLOOKUP(B191,'BASE PRODUITS'!$A$6:$B$155,2,0))</f>
        <v>RPR charbon 3ml / immunologie</v>
      </c>
      <c r="D191" s="18"/>
      <c r="E191" s="18">
        <v>1</v>
      </c>
    </row>
    <row r="192" spans="1:5">
      <c r="A192" s="21">
        <v>45728</v>
      </c>
      <c r="B192" s="18" t="s">
        <v>5</v>
      </c>
      <c r="C192" s="10" t="str">
        <f>IF(ISERROR(VLOOKUP(B192,'BASE PRODUITS'!$A$6:$B$155,2,0)),"",VLOOKUP(B192,'BASE PRODUITS'!$A$6:$B$155,2,0))</f>
        <v>Tubes Secs 5ml p100 / Consommable</v>
      </c>
      <c r="D192" s="18"/>
      <c r="E192" s="18">
        <v>1</v>
      </c>
    </row>
    <row r="193" spans="1:5">
      <c r="A193" s="21">
        <v>45729</v>
      </c>
      <c r="B193" s="18" t="s">
        <v>41</v>
      </c>
      <c r="C193" s="10" t="str">
        <f>IF(ISERROR(VLOOKUP(B193,'BASE PRODUITS'!$A$6:$B$155,2,0)),"",VLOOKUP(B193,'BASE PRODUITS'!$A$6:$B$155,2,0))</f>
        <v>Boites de petri s20 / Consommable</v>
      </c>
      <c r="D193" s="18">
        <v>25</v>
      </c>
      <c r="E193" s="18"/>
    </row>
    <row r="194" spans="1:5">
      <c r="A194" s="21">
        <v>45729</v>
      </c>
      <c r="B194" s="18" t="s">
        <v>23</v>
      </c>
      <c r="C194" s="10" t="str">
        <f>IF(ISERROR(VLOOKUP(B194,'BASE PRODUITS'!$A$6:$B$155,2,0)),"",VLOOKUP(B194,'BASE PRODUITS'!$A$6:$B$155,2,0))</f>
        <v>Embouts Bleues s500 / Consommable</v>
      </c>
      <c r="D194" s="18">
        <v>4</v>
      </c>
      <c r="E194" s="18" t="s">
        <v>289</v>
      </c>
    </row>
    <row r="195" spans="1:5">
      <c r="A195" s="21">
        <v>45729</v>
      </c>
      <c r="B195" s="18" t="s">
        <v>25</v>
      </c>
      <c r="C195" s="10" t="str">
        <f>IF(ISERROR(VLOOKUP(B195,'BASE PRODUITS'!$A$6:$B$155,2,0)),"",VLOOKUP(B195,'BASE PRODUITS'!$A$6:$B$155,2,0))</f>
        <v>embouts jaunes s1000 / Consommable</v>
      </c>
      <c r="D195" s="18">
        <v>3</v>
      </c>
      <c r="E195" s="18"/>
    </row>
    <row r="196" spans="1:5">
      <c r="A196" s="21">
        <v>45729</v>
      </c>
      <c r="B196" s="18" t="s">
        <v>115</v>
      </c>
      <c r="C196" s="10" t="str">
        <f>IF(ISERROR(VLOOKUP(B196,'BASE PRODUITS'!$A$6:$B$155,2,0)),"",VLOOKUP(B196,'BASE PRODUITS'!$A$6:$B$155,2,0))</f>
        <v>Lyse HYCEL 500mL / Hématologie</v>
      </c>
      <c r="D196" s="18">
        <v>1</v>
      </c>
      <c r="E196" s="18"/>
    </row>
    <row r="197" spans="1:5">
      <c r="A197" s="21">
        <v>45729</v>
      </c>
      <c r="B197" s="18" t="s">
        <v>127</v>
      </c>
      <c r="C197" s="10" t="str">
        <f>IF(ISERROR(VLOOKUP(B197,'BASE PRODUITS'!$A$6:$B$155,2,0)),"",VLOOKUP(B197,'BASE PRODUITS'!$A$6:$B$155,2,0))</f>
        <v>May 500 mL / Hématologie</v>
      </c>
      <c r="D197" s="18">
        <v>1</v>
      </c>
      <c r="E197" s="18"/>
    </row>
    <row r="198" spans="1:5">
      <c r="A198" s="21">
        <v>45729</v>
      </c>
      <c r="B198" s="18" t="s">
        <v>117</v>
      </c>
      <c r="C198" s="10" t="str">
        <f>IF(ISERROR(VLOOKUP(B198,'BASE PRODUITS'!$A$6:$B$155,2,0)),"",VLOOKUP(B198,'BASE PRODUITS'!$A$6:$B$155,2,0))</f>
        <v>Probe cleanser 50mL / Hématologie</v>
      </c>
      <c r="D198" s="18">
        <v>1</v>
      </c>
      <c r="E198" s="18"/>
    </row>
    <row r="199" spans="1:5">
      <c r="A199" s="21">
        <v>45729</v>
      </c>
      <c r="B199" s="18" t="s">
        <v>111</v>
      </c>
      <c r="C199" s="10" t="str">
        <f>IF(ISERROR(VLOOKUP(B199,'BASE PRODUITS'!$A$6:$B$155,2,0)),"",VLOOKUP(B199,'BASE PRODUITS'!$A$6:$B$155,2,0))</f>
        <v>PCT b25 / immunologie</v>
      </c>
      <c r="D199" s="18">
        <v>1</v>
      </c>
      <c r="E199" s="18"/>
    </row>
    <row r="200" spans="1:5">
      <c r="A200" s="21">
        <v>45729</v>
      </c>
      <c r="B200" s="18" t="s">
        <v>37</v>
      </c>
      <c r="C200" s="10" t="str">
        <f>IF(ISERROR(VLOOKUP(B200,'BASE PRODUITS'!$A$6:$B$155,2,0)),"",VLOOKUP(B200,'BASE PRODUITS'!$A$6:$B$155,2,0))</f>
        <v>Tubes à hémolyse s500 / Consommable</v>
      </c>
      <c r="D200" s="18">
        <v>4</v>
      </c>
      <c r="E200" s="18"/>
    </row>
    <row r="201" spans="1:5">
      <c r="A201" s="21">
        <v>45729</v>
      </c>
      <c r="B201" s="18" t="s">
        <v>5</v>
      </c>
      <c r="C201" s="10" t="str">
        <f>IF(ISERROR(VLOOKUP(B201,'BASE PRODUITS'!$A$6:$B$155,2,0)),"",VLOOKUP(B201,'BASE PRODUITS'!$A$6:$B$155,2,0))</f>
        <v>Tubes Secs 5ml p100 / Consommable</v>
      </c>
      <c r="D201" s="18">
        <v>12</v>
      </c>
      <c r="E201" s="18"/>
    </row>
    <row r="202" spans="1:5">
      <c r="A202" s="21">
        <v>45730</v>
      </c>
      <c r="B202" s="18" t="s">
        <v>65</v>
      </c>
      <c r="C202" s="10" t="str">
        <f>IF(ISERROR(VLOOKUP(B202,'BASE PRODUITS'!$A$6:$B$155,2,0)),"",VLOOKUP(B202,'BASE PRODUITS'!$A$6:$B$155,2,0))</f>
        <v>CRP  Turbilatex 1X 5ML +1 X 45ML / immunologie</v>
      </c>
      <c r="D202" s="18"/>
      <c r="E202" s="18">
        <v>1</v>
      </c>
    </row>
    <row r="203" spans="1:5">
      <c r="A203" s="21">
        <v>45730</v>
      </c>
      <c r="B203" s="18" t="s">
        <v>37</v>
      </c>
      <c r="C203" s="10" t="str">
        <f>IF(ISERROR(VLOOKUP(B203,'BASE PRODUITS'!$A$6:$B$155,2,0)),"",VLOOKUP(B203,'BASE PRODUITS'!$A$6:$B$155,2,0))</f>
        <v>Tubes à hémolyse s500 / Consommable</v>
      </c>
      <c r="D203" s="18"/>
      <c r="E203" s="18">
        <v>1</v>
      </c>
    </row>
    <row r="204" spans="1:5">
      <c r="A204" s="21">
        <v>45730</v>
      </c>
      <c r="B204" s="18" t="s">
        <v>13</v>
      </c>
      <c r="C204" s="10" t="str">
        <f>IF(ISERROR(VLOOKUP(B204,'BASE PRODUITS'!$A$6:$B$155,2,0)),"",VLOOKUP(B204,'BASE PRODUITS'!$A$6:$B$155,2,0))</f>
        <v>Lames b50 / Consommable</v>
      </c>
      <c r="D204" s="18"/>
      <c r="E204" s="18">
        <v>5</v>
      </c>
    </row>
    <row r="205" spans="1:5">
      <c r="A205" s="21">
        <v>45730</v>
      </c>
      <c r="B205" s="18" t="s">
        <v>121</v>
      </c>
      <c r="C205" s="10" t="str">
        <f>IF(ISERROR(VLOOKUP(B205,'BASE PRODUITS'!$A$6:$B$155,2,0)),"",VLOOKUP(B205,'BASE PRODUITS'!$A$6:$B$155,2,0))</f>
        <v>Groupage B 10mL / Hématologie</v>
      </c>
      <c r="D205" s="18"/>
      <c r="E205" s="18">
        <v>1</v>
      </c>
    </row>
    <row r="206" spans="1:5">
      <c r="A206" s="21">
        <v>45736</v>
      </c>
      <c r="B206" s="18" t="s">
        <v>125</v>
      </c>
      <c r="C206" s="10" t="str">
        <f>IF(ISERROR(VLOOKUP(B206,'BASE PRODUITS'!$A$6:$B$155,2,0)),"",VLOOKUP(B206,'BASE PRODUITS'!$A$6:$B$155,2,0))</f>
        <v>Groupage D 10mL / Hématologie</v>
      </c>
      <c r="D206" s="18"/>
      <c r="E206" s="18">
        <v>1</v>
      </c>
    </row>
    <row r="207" spans="1:5">
      <c r="A207" s="21">
        <v>45730</v>
      </c>
      <c r="B207" s="18" t="s">
        <v>9</v>
      </c>
      <c r="C207" s="10" t="str">
        <f>IF(ISERROR(VLOOKUP(B207,'BASE PRODUITS'!$A$6:$B$155,2,0)),"",VLOOKUP(B207,'BASE PRODUITS'!$A$6:$B$155,2,0))</f>
        <v>Tubes EDTA 5ml p100 / Consommable</v>
      </c>
      <c r="D207" s="18"/>
      <c r="E207" s="18">
        <v>1</v>
      </c>
    </row>
    <row r="208" spans="1:5">
      <c r="A208" s="21">
        <v>45736</v>
      </c>
      <c r="B208" s="18" t="s">
        <v>83</v>
      </c>
      <c r="C208" s="10" t="str">
        <f>IF(ISERROR(VLOOKUP(B208,'BASE PRODUITS'!$A$6:$B$155,2,0)),"",VLOOKUP(B208,'BASE PRODUITS'!$A$6:$B$155,2,0))</f>
        <v>Dengue Duo b25 / immunologie</v>
      </c>
      <c r="D208" s="18"/>
      <c r="E208" s="18">
        <v>1</v>
      </c>
    </row>
    <row r="209" spans="1:5">
      <c r="A209" s="21">
        <v>45736</v>
      </c>
      <c r="B209" s="18" t="s">
        <v>5</v>
      </c>
      <c r="C209" s="10" t="str">
        <f>IF(ISERROR(VLOOKUP(B209,'BASE PRODUITS'!$A$6:$B$155,2,0)),"",VLOOKUP(B209,'BASE PRODUITS'!$A$6:$B$155,2,0))</f>
        <v>Tubes Secs 5ml p100 / Consommable</v>
      </c>
      <c r="D209" s="18"/>
      <c r="E209" s="18">
        <v>1</v>
      </c>
    </row>
    <row r="210" spans="1:5">
      <c r="A210" s="21">
        <v>45736</v>
      </c>
      <c r="B210" s="18" t="s">
        <v>19</v>
      </c>
      <c r="C210" s="10" t="str">
        <f>IF(ISERROR(VLOOKUP(B210,'BASE PRODUITS'!$A$6:$B$155,2,0)),"",VLOOKUP(B210,'BASE PRODUITS'!$A$6:$B$155,2,0))</f>
        <v>Aiguilles Vacutainers  G21 b100 / Consommable</v>
      </c>
      <c r="D210" s="18"/>
      <c r="E210" s="18">
        <v>2</v>
      </c>
    </row>
    <row r="211" spans="1:5">
      <c r="A211" s="21">
        <v>45741</v>
      </c>
      <c r="B211" s="18" t="s">
        <v>67</v>
      </c>
      <c r="C211" s="10" t="str">
        <f>IF(ISERROR(VLOOKUP(B211,'BASE PRODUITS'!$A$6:$B$155,2,0)),"",VLOOKUP(B211,'BASE PRODUITS'!$A$6:$B$155,2,0))</f>
        <v>AgHBS HIGHTOP b40 / immunologie</v>
      </c>
      <c r="D211" s="18"/>
      <c r="E211" s="18">
        <v>1</v>
      </c>
    </row>
    <row r="212" spans="1:5">
      <c r="A212" s="21">
        <v>45741</v>
      </c>
      <c r="B212" s="18" t="s">
        <v>217</v>
      </c>
      <c r="C212" s="10" t="str">
        <f>IF(ISERROR(VLOOKUP(B212,'BASE PRODUITS'!$A$6:$B$155,2,0)),"",VLOOKUP(B212,'BASE PRODUITS'!$A$6:$B$155,2,0))</f>
        <v>Urée 125 mL  / Biochimie</v>
      </c>
      <c r="D212" s="18">
        <v>1</v>
      </c>
      <c r="E212" s="18"/>
    </row>
    <row r="213" spans="1:5">
      <c r="A213" s="21">
        <v>45742</v>
      </c>
      <c r="B213" s="18" t="s">
        <v>157</v>
      </c>
      <c r="C213" s="10" t="str">
        <f>IF(ISERROR(VLOOKUP(B213,'BASE PRODUITS'!$A$6:$B$155,2,0)),"",VLOOKUP(B213,'BASE PRODUITS'!$A$6:$B$155,2,0))</f>
        <v>EMB 500g / Microbiologie</v>
      </c>
      <c r="D213" s="18"/>
      <c r="E213" s="18">
        <v>1</v>
      </c>
    </row>
    <row r="214" spans="1:5">
      <c r="A214" s="21">
        <v>45742</v>
      </c>
      <c r="B214" s="18" t="s">
        <v>37</v>
      </c>
      <c r="C214" s="10" t="str">
        <f>IF(ISERROR(VLOOKUP(B214,'BASE PRODUITS'!$A$6:$B$155,2,0)),"",VLOOKUP(B214,'BASE PRODUITS'!$A$6:$B$155,2,0))</f>
        <v>Tubes à hémolyse s500 / Consommable</v>
      </c>
      <c r="D214" s="18"/>
      <c r="E214" s="18">
        <v>1</v>
      </c>
    </row>
    <row r="215" spans="1:5">
      <c r="A215" s="21">
        <v>45742</v>
      </c>
      <c r="B215" s="18" t="s">
        <v>113</v>
      </c>
      <c r="C215" s="10" t="str">
        <f>IF(ISERROR(VLOOKUP(B215,'BASE PRODUITS'!$A$6:$B$155,2,0)),"",VLOOKUP(B215,'BASE PRODUITS'!$A$6:$B$155,2,0))</f>
        <v>Diluent HYCEL 20L / Hématologie</v>
      </c>
      <c r="D215" s="18"/>
      <c r="E215" s="18">
        <v>1</v>
      </c>
    </row>
    <row r="216" spans="1:5">
      <c r="A216" s="21">
        <v>45742</v>
      </c>
      <c r="B216" s="18" t="s">
        <v>247</v>
      </c>
      <c r="C216" s="10" t="str">
        <f>IF(ISERROR(VLOOKUP(B216,'BASE PRODUITS'!$A$6:$B$155,2,0)),"",VLOOKUP(B216,'BASE PRODUITS'!$A$6:$B$155,2,0))</f>
        <v>Contrôle Normal 1x5ml / Biochimie</v>
      </c>
      <c r="D216" s="18"/>
      <c r="E216" s="18">
        <v>1</v>
      </c>
    </row>
    <row r="217" spans="1:5">
      <c r="A217" s="21">
        <v>45742</v>
      </c>
      <c r="B217" s="18" t="s">
        <v>63</v>
      </c>
      <c r="C217" s="10" t="str">
        <f>IF(ISERROR(VLOOKUP(B217,'BASE PRODUITS'!$A$6:$B$155,2,0)),"",VLOOKUP(B217,'BASE PRODUITS'!$A$6:$B$155,2,0))</f>
        <v>Cuvettes FL 1 x 100 / Consommable</v>
      </c>
      <c r="D217" s="18"/>
      <c r="E217" s="18">
        <v>1</v>
      </c>
    </row>
    <row r="218" spans="1:5">
      <c r="A218" s="21">
        <v>45742</v>
      </c>
      <c r="B218" s="18" t="s">
        <v>217</v>
      </c>
      <c r="C218" s="10" t="str">
        <f>IF(ISERROR(VLOOKUP(B218,'BASE PRODUITS'!$A$6:$B$155,2,0)),"",VLOOKUP(B218,'BASE PRODUITS'!$A$6:$B$155,2,0))</f>
        <v>Urée 125 mL  / Biochimie</v>
      </c>
      <c r="D218" s="18"/>
      <c r="E218" s="18">
        <v>1</v>
      </c>
    </row>
    <row r="219" spans="1:5">
      <c r="A219" s="21">
        <v>45743</v>
      </c>
      <c r="B219" s="18" t="s">
        <v>9</v>
      </c>
      <c r="C219" s="10" t="str">
        <f>IF(ISERROR(VLOOKUP(B219,'BASE PRODUITS'!$A$6:$B$155,2,0)),"",VLOOKUP(B219,'BASE PRODUITS'!$A$6:$B$155,2,0))</f>
        <v>Tubes EDTA 5ml p100 / Consommable</v>
      </c>
      <c r="D219" s="18"/>
      <c r="E219" s="18">
        <v>1</v>
      </c>
    </row>
    <row r="220" spans="1:5">
      <c r="A220" s="21">
        <v>45743</v>
      </c>
      <c r="B220" s="18" t="s">
        <v>5</v>
      </c>
      <c r="C220" s="10" t="str">
        <f>IF(ISERROR(VLOOKUP(B220,'BASE PRODUITS'!$A$6:$B$155,2,0)),"",VLOOKUP(B220,'BASE PRODUITS'!$A$6:$B$155,2,0))</f>
        <v>Tubes Secs 5ml p100 / Consommable</v>
      </c>
      <c r="D220" s="18"/>
      <c r="E220" s="18">
        <v>2</v>
      </c>
    </row>
    <row r="221" spans="1:5">
      <c r="A221" s="21">
        <v>45743</v>
      </c>
      <c r="B221" s="18" t="s">
        <v>13</v>
      </c>
      <c r="C221" s="10" t="str">
        <f>IF(ISERROR(VLOOKUP(B221,'BASE PRODUITS'!$A$6:$B$155,2,0)),"",VLOOKUP(B221,'BASE PRODUITS'!$A$6:$B$155,2,0))</f>
        <v>Lames b50 / Consommable</v>
      </c>
      <c r="D221" s="18"/>
      <c r="E221" s="18">
        <v>5</v>
      </c>
    </row>
    <row r="222" spans="1:5">
      <c r="A222" s="21">
        <v>45745</v>
      </c>
      <c r="B222" s="18" t="s">
        <v>35</v>
      </c>
      <c r="C222" s="10" t="str">
        <f>IF(ISERROR(VLOOKUP(B222,'BASE PRODUITS'!$A$6:$B$155,2,0)),"",VLOOKUP(B222,'BASE PRODUITS'!$A$6:$B$155,2,0))</f>
        <v>Anses calibrés stériles 10µl s10 / Consommable</v>
      </c>
      <c r="D222" s="18"/>
      <c r="E222" s="18">
        <v>5</v>
      </c>
    </row>
    <row r="223" spans="1:5">
      <c r="A223" s="21">
        <v>45745</v>
      </c>
      <c r="B223" s="18" t="s">
        <v>67</v>
      </c>
      <c r="C223" s="10" t="str">
        <f>IF(ISERROR(VLOOKUP(B223,'BASE PRODUITS'!$A$6:$B$155,2,0)),"",VLOOKUP(B223,'BASE PRODUITS'!$A$6:$B$155,2,0))</f>
        <v>AgHBS HIGHTOP b40 / immunologie</v>
      </c>
      <c r="D223" s="18">
        <v>2</v>
      </c>
      <c r="E223" s="18"/>
    </row>
    <row r="224" spans="1:5">
      <c r="A224" s="21">
        <v>45745</v>
      </c>
      <c r="B224" s="18" t="s">
        <v>19</v>
      </c>
      <c r="C224" s="10" t="str">
        <f>IF(ISERROR(VLOOKUP(B224,'BASE PRODUITS'!$A$6:$B$155,2,0)),"",VLOOKUP(B224,'BASE PRODUITS'!$A$6:$B$155,2,0))</f>
        <v>Aiguilles Vacutainers  G21 b100 / Consommable</v>
      </c>
      <c r="D224" s="18">
        <v>5</v>
      </c>
      <c r="E224" s="18"/>
    </row>
    <row r="225" spans="1:5">
      <c r="A225" s="21">
        <v>45745</v>
      </c>
      <c r="B225" s="18" t="s">
        <v>83</v>
      </c>
      <c r="C225" s="10" t="str">
        <f>IF(ISERROR(VLOOKUP(B225,'BASE PRODUITS'!$A$6:$B$155,2,0)),"",VLOOKUP(B225,'BASE PRODUITS'!$A$6:$B$155,2,0))</f>
        <v>Dengue Duo b25 / immunologie</v>
      </c>
      <c r="D225" s="18">
        <v>5</v>
      </c>
      <c r="E225" s="18"/>
    </row>
    <row r="226" spans="1:5">
      <c r="A226" s="21">
        <v>45745</v>
      </c>
      <c r="B226" s="18" t="s">
        <v>255</v>
      </c>
      <c r="C226" s="10" t="str">
        <f>IF(ISERROR(VLOOKUP(B226,'BASE PRODUITS'!$A$6:$B$155,2,0)),"",VLOOKUP(B226,'BASE PRODUITS'!$A$6:$B$155,2,0))</f>
        <v>HDL PRECIPITANT 1X50ml</v>
      </c>
      <c r="D226" s="18">
        <v>1</v>
      </c>
      <c r="E226" s="18"/>
    </row>
    <row r="227" spans="1:5">
      <c r="A227" s="21">
        <v>45748</v>
      </c>
      <c r="B227" s="18" t="s">
        <v>103</v>
      </c>
      <c r="C227" s="10" t="str">
        <f>IF(ISERROR(VLOOKUP(B227,'BASE PRODUITS'!$A$6:$B$155,2,0)),"",VLOOKUP(B227,'BASE PRODUITS'!$A$6:$B$155,2,0))</f>
        <v>Ferritine b25 / immunologie</v>
      </c>
      <c r="D227" s="18"/>
      <c r="E227" s="18">
        <v>1</v>
      </c>
    </row>
    <row r="228" spans="1:5">
      <c r="A228" s="21">
        <v>45748</v>
      </c>
      <c r="B228" s="18" t="s">
        <v>27</v>
      </c>
      <c r="C228" s="10" t="str">
        <f>IF(ISERROR(VLOOKUP(B228,'BASE PRODUITS'!$A$6:$B$155,2,0)),"",VLOOKUP(B228,'BASE PRODUITS'!$A$6:$B$155,2,0))</f>
        <v>Huile à immersion 100ml / Consommable</v>
      </c>
      <c r="D228" s="18"/>
      <c r="E228" s="18">
        <v>1</v>
      </c>
    </row>
    <row r="229" spans="1:5">
      <c r="A229" s="21">
        <v>45749</v>
      </c>
      <c r="B229" s="18" t="s">
        <v>61</v>
      </c>
      <c r="C229" s="10" t="str">
        <f>IF(ISERROR(VLOOKUP(B229,'BASE PRODUITS'!$A$6:$B$155,2,0)),"",VLOOKUP(B229,'BASE PRODUITS'!$A$6:$B$155,2,0))</f>
        <v>Ecouvillons stériles s100 / Consommable</v>
      </c>
      <c r="D229" s="18"/>
      <c r="E229" s="18">
        <v>1</v>
      </c>
    </row>
    <row r="230" spans="1:5">
      <c r="A230" s="21">
        <v>45749</v>
      </c>
      <c r="B230" s="18" t="s">
        <v>249</v>
      </c>
      <c r="C230" s="10" t="str">
        <f>IF(ISERROR(VLOOKUP(B230,'BASE PRODUITS'!$A$6:$B$155,2,0)),"",VLOOKUP(B230,'BASE PRODUITS'!$A$6:$B$155,2,0))</f>
        <v>Plaque pour TPHA 96 puits</v>
      </c>
      <c r="D230" s="18"/>
      <c r="E230" s="18">
        <v>1</v>
      </c>
    </row>
    <row r="231" spans="1:5">
      <c r="A231" s="21">
        <v>45749</v>
      </c>
      <c r="B231" s="18" t="s">
        <v>41</v>
      </c>
      <c r="C231" s="10" t="str">
        <f>IF(ISERROR(VLOOKUP(B231,'BASE PRODUITS'!$A$6:$B$155,2,0)),"",VLOOKUP(B231,'BASE PRODUITS'!$A$6:$B$155,2,0))</f>
        <v>Boites de petri s20 / Consommable</v>
      </c>
      <c r="D231" s="18"/>
      <c r="E231" s="18">
        <v>5</v>
      </c>
    </row>
    <row r="232" spans="1:5">
      <c r="A232" s="21">
        <v>45749</v>
      </c>
      <c r="B232" s="18" t="s">
        <v>5</v>
      </c>
      <c r="C232" s="10" t="str">
        <f>IF(ISERROR(VLOOKUP(B232,'BASE PRODUITS'!$A$6:$B$155,2,0)),"",VLOOKUP(B232,'BASE PRODUITS'!$A$6:$B$155,2,0))</f>
        <v>Tubes Secs 5ml p100 / Consommable</v>
      </c>
      <c r="D232" s="18"/>
      <c r="E232" s="18">
        <v>1</v>
      </c>
    </row>
    <row r="233" spans="1:5">
      <c r="A233" s="21">
        <v>45749</v>
      </c>
      <c r="B233" s="18" t="s">
        <v>83</v>
      </c>
      <c r="C233" s="10" t="str">
        <f>IF(ISERROR(VLOOKUP(B233,'BASE PRODUITS'!$A$6:$B$155,2,0)),"",VLOOKUP(B233,'BASE PRODUITS'!$A$6:$B$155,2,0))</f>
        <v>Dengue Duo b25 / immunologie</v>
      </c>
      <c r="D233" s="18"/>
      <c r="E233" s="18">
        <v>1</v>
      </c>
    </row>
    <row r="234" spans="1:5">
      <c r="A234" s="21">
        <v>45749</v>
      </c>
      <c r="B234" s="18" t="s">
        <v>215</v>
      </c>
      <c r="C234" s="10" t="str">
        <f>IF(ISERROR(VLOOKUP(B234,'BASE PRODUITS'!$A$6:$B$155,2,0)),"",VLOOKUP(B234,'BASE PRODUITS'!$A$6:$B$155,2,0))</f>
        <v>Glucose 1X125mL / Biochimie</v>
      </c>
      <c r="D234" s="18"/>
      <c r="E234" s="18">
        <v>1</v>
      </c>
    </row>
    <row r="235" spans="1:5">
      <c r="A235" s="21">
        <v>45750</v>
      </c>
      <c r="B235" s="18" t="s">
        <v>117</v>
      </c>
      <c r="C235" s="10" t="str">
        <f>IF(ISERROR(VLOOKUP(B235,'BASE PRODUITS'!$A$6:$B$155,2,0)),"",VLOOKUP(B235,'BASE PRODUITS'!$A$6:$B$155,2,0))</f>
        <v>Probe cleanser 50mL / Hématologie</v>
      </c>
      <c r="D235" s="18"/>
      <c r="E235" s="18">
        <v>1</v>
      </c>
    </row>
    <row r="236" spans="1:5">
      <c r="A236" s="21">
        <v>45750</v>
      </c>
      <c r="B236" s="18" t="s">
        <v>255</v>
      </c>
      <c r="C236" s="10" t="str">
        <f>IF(ISERROR(VLOOKUP(B236,'BASE PRODUITS'!$A$6:$B$155,2,0)),"",VLOOKUP(B236,'BASE PRODUITS'!$A$6:$B$155,2,0))</f>
        <v>HDL PRECIPITANT 1X50ml</v>
      </c>
      <c r="D236" s="18"/>
      <c r="E236" s="18">
        <v>1</v>
      </c>
    </row>
    <row r="237" spans="1:5">
      <c r="A237" s="21">
        <v>45750</v>
      </c>
      <c r="B237" s="18" t="s">
        <v>15</v>
      </c>
      <c r="C237" s="10" t="str">
        <f>IF(ISERROR(VLOOKUP(B237,'BASE PRODUITS'!$A$6:$B$155,2,0)),"",VLOOKUP(B237,'BASE PRODUITS'!$A$6:$B$155,2,0))</f>
        <v>lamelles b100 / Consommable</v>
      </c>
      <c r="D237" s="18"/>
      <c r="E237" s="18">
        <v>2</v>
      </c>
    </row>
    <row r="238" spans="1:5">
      <c r="A238" s="21">
        <v>45752</v>
      </c>
      <c r="B238" s="18" t="s">
        <v>245</v>
      </c>
      <c r="C238" s="10" t="str">
        <f>IF(ISERROR(VLOOKUP(B238,'BASE PRODUITS'!$A$6:$B$155,2,0)),"",VLOOKUP(B238,'BASE PRODUITS'!$A$6:$B$155,2,0))</f>
        <v>Bandelette urinaire 10P b100</v>
      </c>
      <c r="D238" s="18"/>
      <c r="E238" s="18">
        <v>1</v>
      </c>
    </row>
    <row r="239" spans="1:5">
      <c r="A239" s="21">
        <v>45753</v>
      </c>
      <c r="B239" s="18" t="s">
        <v>37</v>
      </c>
      <c r="C239" s="10" t="str">
        <f>IF(ISERROR(VLOOKUP(B239,'BASE PRODUITS'!$A$6:$B$155,2,0)),"",VLOOKUP(B239,'BASE PRODUITS'!$A$6:$B$155,2,0))</f>
        <v>Tubes à hémolyse s500 / Consommable</v>
      </c>
      <c r="D239" s="18"/>
      <c r="E239" s="18">
        <v>1</v>
      </c>
    </row>
    <row r="240" spans="1:5">
      <c r="A240" s="21">
        <v>45754</v>
      </c>
      <c r="B240" s="18" t="s">
        <v>65</v>
      </c>
      <c r="C240" s="10" t="str">
        <f>IF(ISERROR(VLOOKUP(B240,'BASE PRODUITS'!$A$6:$B$155,2,0)),"",VLOOKUP(B240,'BASE PRODUITS'!$A$6:$B$155,2,0))</f>
        <v>CRP  Turbilatex 1X 5ML +1 X 45ML / immunologie</v>
      </c>
      <c r="D240" s="18"/>
      <c r="E240" s="18">
        <v>1</v>
      </c>
    </row>
    <row r="241" spans="1:5">
      <c r="A241" s="21">
        <v>45754</v>
      </c>
      <c r="B241" s="18" t="s">
        <v>47</v>
      </c>
      <c r="C241" s="10" t="str">
        <f>IF(ISERROR(VLOOKUP(B241,'BASE PRODUITS'!$A$6:$B$155,2,0)),"",VLOOKUP(B241,'BASE PRODUITS'!$A$6:$B$155,2,0))</f>
        <v>Pots de d'urine s100 / Consommable</v>
      </c>
      <c r="D241" s="18"/>
      <c r="E241" s="18">
        <v>1</v>
      </c>
    </row>
    <row r="242" spans="1:5">
      <c r="A242" s="21">
        <v>45754</v>
      </c>
      <c r="B242" s="18" t="s">
        <v>47</v>
      </c>
      <c r="C242" s="10" t="str">
        <f>IF(ISERROR(VLOOKUP(B242,'BASE PRODUITS'!$A$6:$B$155,2,0)),"",VLOOKUP(B242,'BASE PRODUITS'!$A$6:$B$155,2,0))</f>
        <v>Pots de d'urine s100 / Consommable</v>
      </c>
      <c r="D242" s="18"/>
      <c r="E242" s="18">
        <v>1</v>
      </c>
    </row>
    <row r="243" spans="1:5">
      <c r="A243" s="21">
        <v>45754</v>
      </c>
      <c r="B243" s="18" t="s">
        <v>45</v>
      </c>
      <c r="C243" s="10" t="str">
        <f>IF(ISERROR(VLOOKUP(B243,'BASE PRODUITS'!$A$6:$B$155,2,0)),"",VLOOKUP(B243,'BASE PRODUITS'!$A$6:$B$155,2,0))</f>
        <v>Pots de selles s100 / Consommable</v>
      </c>
      <c r="D243" s="18"/>
      <c r="E243" s="18">
        <v>1</v>
      </c>
    </row>
    <row r="244" spans="1:5">
      <c r="A244" s="21">
        <v>45754</v>
      </c>
      <c r="B244" s="18" t="s">
        <v>229</v>
      </c>
      <c r="C244" s="10" t="str">
        <f>IF(ISERROR(VLOOKUP(B244,'BASE PRODUITS'!$A$6:$B$155,2,0)),"",VLOOKUP(B244,'BASE PRODUITS'!$A$6:$B$155,2,0))</f>
        <v>Magnésium 1x125mL / Biochimie</v>
      </c>
      <c r="D244" s="18"/>
      <c r="E244" s="18">
        <v>1</v>
      </c>
    </row>
    <row r="245" spans="1:5">
      <c r="A245" s="21">
        <v>45754</v>
      </c>
      <c r="B245" s="18" t="s">
        <v>57</v>
      </c>
      <c r="C245" s="10" t="str">
        <f>IF(ISERROR(VLOOKUP(B245,'BASE PRODUITS'!$A$6:$B$155,2,0)),"",VLOOKUP(B245,'BASE PRODUITS'!$A$6:$B$155,2,0))</f>
        <v>Eau de Javel compriméx1  / Consommable</v>
      </c>
      <c r="D245" s="18"/>
      <c r="E245" s="18">
        <v>2</v>
      </c>
    </row>
    <row r="246" spans="1:5">
      <c r="A246" s="21">
        <v>45755</v>
      </c>
      <c r="B246" s="18" t="s">
        <v>111</v>
      </c>
      <c r="C246" s="10" t="str">
        <f>IF(ISERROR(VLOOKUP(B246,'BASE PRODUITS'!$A$6:$B$155,2,0)),"",VLOOKUP(B246,'BASE PRODUITS'!$A$6:$B$155,2,0))</f>
        <v>PCT b25 / immunologie</v>
      </c>
      <c r="D246" s="18"/>
      <c r="E246" s="18">
        <v>1</v>
      </c>
    </row>
    <row r="247" spans="1:5">
      <c r="A247" s="21">
        <v>45755</v>
      </c>
      <c r="B247" s="18" t="s">
        <v>5</v>
      </c>
      <c r="C247" s="10" t="str">
        <f>IF(ISERROR(VLOOKUP(B247,'BASE PRODUITS'!$A$6:$B$155,2,0)),"",VLOOKUP(B247,'BASE PRODUITS'!$A$6:$B$155,2,0))</f>
        <v>Tubes Secs 5ml p100 / Consommable</v>
      </c>
      <c r="D247" s="18"/>
      <c r="E247" s="18">
        <v>2</v>
      </c>
    </row>
    <row r="248" spans="1:5">
      <c r="A248" s="21">
        <v>45756</v>
      </c>
      <c r="B248" s="18" t="s">
        <v>231</v>
      </c>
      <c r="C248" s="10" t="str">
        <f>IF(ISERROR(VLOOKUP(B248,'BASE PRODUITS'!$A$6:$B$155,2,0)),"",VLOOKUP(B248,'BASE PRODUITS'!$A$6:$B$155,2,0))</f>
        <v>Acide Urique 125mL / Biochimie</v>
      </c>
      <c r="D248" s="18"/>
      <c r="E248" s="18">
        <v>1</v>
      </c>
    </row>
    <row r="249" spans="1:5">
      <c r="A249" s="21">
        <v>45757</v>
      </c>
      <c r="B249" s="18" t="s">
        <v>19</v>
      </c>
      <c r="C249" s="10" t="str">
        <f>IF(ISERROR(VLOOKUP(B249,'BASE PRODUITS'!$A$6:$B$155,2,0)),"",VLOOKUP(B249,'BASE PRODUITS'!$A$6:$B$155,2,0))</f>
        <v>Aiguilles Vacutainers  G21 b100 / Consommable</v>
      </c>
      <c r="D249" s="18"/>
      <c r="E249" s="18">
        <v>1</v>
      </c>
    </row>
    <row r="250" spans="1:5">
      <c r="A250" s="21">
        <v>45763</v>
      </c>
      <c r="B250" s="18" t="s">
        <v>37</v>
      </c>
      <c r="C250" s="10" t="str">
        <f>IF(ISERROR(VLOOKUP(B250,'BASE PRODUITS'!$A$6:$B$155,2,0)),"",VLOOKUP(B250,'BASE PRODUITS'!$A$6:$B$155,2,0))</f>
        <v>Tubes à hémolyse s500 / Consommable</v>
      </c>
      <c r="D250" s="18"/>
      <c r="E250" s="18">
        <v>1</v>
      </c>
    </row>
    <row r="251" spans="1:5">
      <c r="A251" s="21">
        <v>45763</v>
      </c>
      <c r="B251" s="18" t="s">
        <v>35</v>
      </c>
      <c r="C251" s="10" t="str">
        <f>IF(ISERROR(VLOOKUP(B251,'BASE PRODUITS'!$A$6:$B$155,2,0)),"",VLOOKUP(B251,'BASE PRODUITS'!$A$6:$B$155,2,0))</f>
        <v>Anses calibrés stériles 10µl s10 / Consommable</v>
      </c>
      <c r="D251" s="18"/>
      <c r="E251" s="18">
        <v>7</v>
      </c>
    </row>
    <row r="252" spans="1:5">
      <c r="A252" s="21">
        <v>45763</v>
      </c>
      <c r="B252" s="18" t="s">
        <v>23</v>
      </c>
      <c r="C252" s="10" t="str">
        <f>IF(ISERROR(VLOOKUP(B252,'BASE PRODUITS'!$A$6:$B$155,2,0)),"",VLOOKUP(B252,'BASE PRODUITS'!$A$6:$B$155,2,0))</f>
        <v>Embouts Bleues s500 / Consommable</v>
      </c>
      <c r="D252" s="18"/>
      <c r="E252" s="18">
        <v>1</v>
      </c>
    </row>
    <row r="253" spans="1:5">
      <c r="A253" s="21">
        <v>45766</v>
      </c>
      <c r="B253" s="18" t="s">
        <v>25</v>
      </c>
      <c r="C253" s="10" t="str">
        <f>IF(ISERROR(VLOOKUP(B253,'BASE PRODUITS'!$A$6:$B$155,2,0)),"",VLOOKUP(B253,'BASE PRODUITS'!$A$6:$B$155,2,0))</f>
        <v>embouts jaunes s1000 / Consommable</v>
      </c>
      <c r="D253" s="18"/>
      <c r="E253" s="18">
        <v>1</v>
      </c>
    </row>
    <row r="254" spans="1:5">
      <c r="A254" s="21">
        <v>45763</v>
      </c>
      <c r="B254" s="18" t="s">
        <v>59</v>
      </c>
      <c r="C254" s="10" t="str">
        <f>IF(ISERROR(VLOOKUP(B254,'BASE PRODUITS'!$A$6:$B$155,2,0)),"",VLOOKUP(B254,'BASE PRODUITS'!$A$6:$B$155,2,0))</f>
        <v>Boite à tranchant en carton / Consommable</v>
      </c>
      <c r="D254" s="18"/>
      <c r="E254" s="18">
        <v>2</v>
      </c>
    </row>
    <row r="255" spans="1:5">
      <c r="A255" s="21">
        <v>45766</v>
      </c>
      <c r="B255" s="18" t="s">
        <v>13</v>
      </c>
      <c r="C255" s="10" t="str">
        <f>IF(ISERROR(VLOOKUP(B255,'BASE PRODUITS'!$A$6:$B$155,2,0)),"",VLOOKUP(B255,'BASE PRODUITS'!$A$6:$B$155,2,0))</f>
        <v>Lames b50 / Consommable</v>
      </c>
      <c r="D255" s="18"/>
      <c r="E255" s="18">
        <v>5</v>
      </c>
    </row>
    <row r="256" spans="1:5">
      <c r="A256" s="21">
        <v>45828</v>
      </c>
      <c r="B256" s="18" t="s">
        <v>83</v>
      </c>
      <c r="C256" s="10" t="str">
        <f>IF(ISERROR(VLOOKUP(B256,'BASE PRODUITS'!$A$6:$B$155,2,0)),"",VLOOKUP(B256,'BASE PRODUITS'!$A$6:$B$155,2,0))</f>
        <v>Dengue Duo b25 / immunologie</v>
      </c>
      <c r="D256" s="18"/>
      <c r="E256" s="18">
        <v>1</v>
      </c>
    </row>
    <row r="257" spans="1:5">
      <c r="A257" s="21">
        <v>45769</v>
      </c>
      <c r="B257" s="18" t="s">
        <v>69</v>
      </c>
      <c r="C257" s="10" t="str">
        <f>IF(ISERROR(VLOOKUP(B257,'BASE PRODUITS'!$A$6:$B$155,2,0)),"",VLOOKUP(B257,'BASE PRODUITS'!$A$6:$B$155,2,0))</f>
        <v>Hepatite C SD b25 / immunologie</v>
      </c>
      <c r="D257" s="18">
        <v>1</v>
      </c>
      <c r="E257" s="18"/>
    </row>
    <row r="258" spans="1:5">
      <c r="A258" s="21">
        <v>45769</v>
      </c>
      <c r="B258" s="18" t="s">
        <v>257</v>
      </c>
      <c r="C258" s="10" t="str">
        <f>IF(ISERROR(VLOOKUP(B258,'BASE PRODUITS'!$A$6:$B$155,2,0)),"",VLOOKUP(B258,'BASE PRODUITS'!$A$6:$B$155,2,0))</f>
        <v>Galerie API 20E / Bactéologie 1x25</v>
      </c>
      <c r="D258" s="18">
        <v>25</v>
      </c>
      <c r="E258" s="18"/>
    </row>
    <row r="259" spans="1:5">
      <c r="A259" s="21">
        <v>45769</v>
      </c>
      <c r="B259" s="18" t="s">
        <v>201</v>
      </c>
      <c r="C259" s="10" t="str">
        <f>IF(ISERROR(VLOOKUP(B259,'BASE PRODUITS'!$A$6:$B$155,2,0)),"",VLOOKUP(B259,'BASE PRODUITS'!$A$6:$B$155,2,0))</f>
        <v>Amphotericin B 1 X 50 / Microbiologie</v>
      </c>
      <c r="D259" s="18">
        <v>5</v>
      </c>
      <c r="E259" s="18"/>
    </row>
    <row r="260" spans="1:5">
      <c r="A260" s="21">
        <v>45769</v>
      </c>
      <c r="B260" s="18" t="s">
        <v>215</v>
      </c>
      <c r="C260" s="10" t="str">
        <f>IF(ISERROR(VLOOKUP(B260,'BASE PRODUITS'!$A$6:$B$155,2,0)),"",VLOOKUP(B260,'BASE PRODUITS'!$A$6:$B$155,2,0))</f>
        <v>Glucose 1X125mL / Biochimie</v>
      </c>
      <c r="D260" s="18">
        <v>4</v>
      </c>
      <c r="E260" s="18"/>
    </row>
    <row r="261" spans="1:5">
      <c r="A261" s="21">
        <v>45769</v>
      </c>
      <c r="B261" s="18" t="s">
        <v>65</v>
      </c>
      <c r="C261" s="10" t="str">
        <f>IF(ISERROR(VLOOKUP(B261,'BASE PRODUITS'!$A$6:$B$155,2,0)),"",VLOOKUP(B261,'BASE PRODUITS'!$A$6:$B$155,2,0))</f>
        <v>CRP  Turbilatex 1X 5ML +1 X 45ML / immunologie</v>
      </c>
      <c r="D261" s="18">
        <v>2</v>
      </c>
      <c r="E261" s="18"/>
    </row>
    <row r="262" spans="1:5">
      <c r="A262" s="21">
        <v>45769</v>
      </c>
      <c r="B262" s="18" t="s">
        <v>227</v>
      </c>
      <c r="C262" s="10" t="str">
        <f>IF(ISERROR(VLOOKUP(B262,'BASE PRODUITS'!$A$6:$B$155,2,0)),"",VLOOKUP(B262,'BASE PRODUITS'!$A$6:$B$155,2,0))</f>
        <v>Albumine 1X125mL  / Biochimie</v>
      </c>
      <c r="D262" s="18">
        <v>2</v>
      </c>
      <c r="E262" s="18"/>
    </row>
    <row r="263" spans="1:5">
      <c r="A263" s="21">
        <v>45769</v>
      </c>
      <c r="B263" s="18" t="s">
        <v>45</v>
      </c>
      <c r="C263" s="10" t="str">
        <f>IF(ISERROR(VLOOKUP(B263,'BASE PRODUITS'!$A$6:$B$155,2,0)),"",VLOOKUP(B263,'BASE PRODUITS'!$A$6:$B$155,2,0))</f>
        <v>Pots de selles s100 / Consommable</v>
      </c>
      <c r="D263" s="18">
        <v>2</v>
      </c>
      <c r="E263" s="18"/>
    </row>
    <row r="264" spans="1:5">
      <c r="A264" s="21">
        <v>45769</v>
      </c>
      <c r="B264" s="18" t="s">
        <v>47</v>
      </c>
      <c r="C264" s="10" t="str">
        <f>IF(ISERROR(VLOOKUP(B264,'BASE PRODUITS'!$A$6:$B$155,2,0)),"",VLOOKUP(B264,'BASE PRODUITS'!$A$6:$B$155,2,0))</f>
        <v>Pots de d'urine s100 / Consommable</v>
      </c>
      <c r="D264" s="18">
        <v>2</v>
      </c>
      <c r="E264" s="18"/>
    </row>
    <row r="265" spans="1:5">
      <c r="A265" s="21">
        <v>45769</v>
      </c>
      <c r="B265" s="18" t="s">
        <v>91</v>
      </c>
      <c r="C265" s="10" t="str">
        <f>IF(ISERROR(VLOOKUP(B265,'BASE PRODUITS'!$A$6:$B$155,2,0)),"",VLOOKUP(B265,'BASE PRODUITS'!$A$6:$B$155,2,0))</f>
        <v>RPR charbon 3ml / immunologie</v>
      </c>
      <c r="D265" s="18">
        <v>1</v>
      </c>
      <c r="E265" s="18"/>
    </row>
    <row r="266" spans="1:5">
      <c r="A266" s="21">
        <v>45769</v>
      </c>
      <c r="B266" s="18" t="s">
        <v>119</v>
      </c>
      <c r="C266" s="10" t="str">
        <f>IF(ISERROR(VLOOKUP(B266,'BASE PRODUITS'!$A$6:$B$155,2,0)),"",VLOOKUP(B266,'BASE PRODUITS'!$A$6:$B$155,2,0))</f>
        <v>Groupage A 10mL / Hématologie</v>
      </c>
      <c r="D266" s="18">
        <v>2</v>
      </c>
      <c r="E266" s="18"/>
    </row>
    <row r="267" spans="1:5">
      <c r="A267" s="21">
        <v>45769</v>
      </c>
      <c r="B267" s="18" t="s">
        <v>121</v>
      </c>
      <c r="C267" s="10" t="str">
        <f>IF(ISERROR(VLOOKUP(B267,'BASE PRODUITS'!$A$6:$B$155,2,0)),"",VLOOKUP(B267,'BASE PRODUITS'!$A$6:$B$155,2,0))</f>
        <v>Groupage B 10mL / Hématologie</v>
      </c>
      <c r="D267" s="18">
        <v>2</v>
      </c>
      <c r="E267" s="18"/>
    </row>
    <row r="268" spans="1:5">
      <c r="A268" s="21">
        <v>45769</v>
      </c>
      <c r="B268" s="18" t="s">
        <v>123</v>
      </c>
      <c r="C268" s="10" t="str">
        <f>IF(ISERROR(VLOOKUP(B268,'BASE PRODUITS'!$A$6:$B$155,2,0)),"",VLOOKUP(B268,'BASE PRODUITS'!$A$6:$B$155,2,0))</f>
        <v>Groupage AB 10mL / Hématologie</v>
      </c>
      <c r="D268" s="18">
        <v>2</v>
      </c>
      <c r="E268" s="18"/>
    </row>
    <row r="269" spans="1:5">
      <c r="A269" s="21">
        <v>45769</v>
      </c>
      <c r="B269" s="18" t="s">
        <v>125</v>
      </c>
      <c r="C269" s="10" t="str">
        <f>IF(ISERROR(VLOOKUP(B269,'BASE PRODUITS'!$A$6:$B$155,2,0)),"",VLOOKUP(B269,'BASE PRODUITS'!$A$6:$B$155,2,0))</f>
        <v>Groupage D 10mL / Hématologie</v>
      </c>
      <c r="D269" s="18">
        <v>2</v>
      </c>
      <c r="E269" s="18"/>
    </row>
    <row r="270" spans="1:5">
      <c r="A270" s="21">
        <v>45769</v>
      </c>
      <c r="B270" s="18" t="s">
        <v>9</v>
      </c>
      <c r="C270" s="10" t="str">
        <f>IF(ISERROR(VLOOKUP(B270,'BASE PRODUITS'!$A$6:$B$155,2,0)),"",VLOOKUP(B270,'BASE PRODUITS'!$A$6:$B$155,2,0))</f>
        <v>Tubes EDTA 5ml p100 / Consommable</v>
      </c>
      <c r="D270" s="18">
        <v>12</v>
      </c>
      <c r="E270" s="18"/>
    </row>
    <row r="271" spans="1:5">
      <c r="A271" s="21">
        <v>45769</v>
      </c>
      <c r="B271" s="18" t="s">
        <v>37</v>
      </c>
      <c r="C271" s="10" t="str">
        <f>IF(ISERROR(VLOOKUP(B271,'BASE PRODUITS'!$A$6:$B$155,2,0)),"",VLOOKUP(B271,'BASE PRODUITS'!$A$6:$B$155,2,0))</f>
        <v>Tubes à hémolyse s500 / Consommable</v>
      </c>
      <c r="D271" s="18">
        <v>3</v>
      </c>
      <c r="E271" s="18"/>
    </row>
    <row r="272" spans="1:5">
      <c r="A272" s="21">
        <v>45769</v>
      </c>
      <c r="B272" s="18" t="s">
        <v>61</v>
      </c>
      <c r="C272" s="10" t="str">
        <f>IF(ISERROR(VLOOKUP(B272,'BASE PRODUITS'!$A$6:$B$155,2,0)),"",VLOOKUP(B272,'BASE PRODUITS'!$A$6:$B$155,2,0))</f>
        <v>Ecouvillons stériles s100 / Consommable</v>
      </c>
      <c r="D272" s="18">
        <v>1</v>
      </c>
      <c r="E272" s="18"/>
    </row>
    <row r="273" spans="1:5">
      <c r="A273" s="21">
        <v>45769</v>
      </c>
      <c r="B273" s="18" t="s">
        <v>113</v>
      </c>
      <c r="C273" s="10" t="str">
        <f>IF(ISERROR(VLOOKUP(B273,'BASE PRODUITS'!$A$6:$B$155,2,0)),"",VLOOKUP(B273,'BASE PRODUITS'!$A$6:$B$155,2,0))</f>
        <v>Diluent HYCEL 20L / Hématologie</v>
      </c>
      <c r="D273" s="18">
        <v>1</v>
      </c>
      <c r="E273" s="18"/>
    </row>
    <row r="274" spans="1:5">
      <c r="A274" s="21">
        <v>45769</v>
      </c>
      <c r="B274" s="18" t="s">
        <v>115</v>
      </c>
      <c r="C274" s="10" t="str">
        <f>IF(ISERROR(VLOOKUP(B274,'BASE PRODUITS'!$A$6:$B$155,2,0)),"",VLOOKUP(B274,'BASE PRODUITS'!$A$6:$B$155,2,0))</f>
        <v>Lyse HYCEL 500mL / Hématologie</v>
      </c>
      <c r="D274" s="18">
        <v>1</v>
      </c>
      <c r="E274" s="18"/>
    </row>
    <row r="275" spans="1:5">
      <c r="A275" s="21">
        <v>45769</v>
      </c>
      <c r="B275" s="18" t="s">
        <v>117</v>
      </c>
      <c r="C275" s="10" t="str">
        <f>IF(ISERROR(VLOOKUP(B275,'BASE PRODUITS'!$A$6:$B$155,2,0)),"",VLOOKUP(B275,'BASE PRODUITS'!$A$6:$B$155,2,0))</f>
        <v>Probe cleanser 50mL / Hématologie</v>
      </c>
      <c r="D275" s="18">
        <v>2</v>
      </c>
      <c r="E275" s="18"/>
    </row>
    <row r="276" spans="1:5">
      <c r="A276" s="21">
        <v>45769</v>
      </c>
      <c r="B276" s="18" t="s">
        <v>99</v>
      </c>
      <c r="C276" s="10" t="str">
        <f>IF(ISERROR(VLOOKUP(B276,'BASE PRODUITS'!$A$6:$B$155,2,0)),"",VLOOKUP(B276,'BASE PRODUITS'!$A$6:$B$155,2,0))</f>
        <v>β HCG b25 / immunologie</v>
      </c>
      <c r="D276" s="18">
        <v>1</v>
      </c>
      <c r="E276" s="18"/>
    </row>
    <row r="277" spans="1:5">
      <c r="A277" s="21">
        <v>45769</v>
      </c>
      <c r="B277" s="18" t="s">
        <v>101</v>
      </c>
      <c r="C277" s="10" t="str">
        <f>IF(ISERROR(VLOOKUP(B277,'BASE PRODUITS'!$A$6:$B$155,2,0)),"",VLOOKUP(B277,'BASE PRODUITS'!$A$6:$B$155,2,0))</f>
        <v>Progestérone b25 / immunologie</v>
      </c>
      <c r="D277" s="18">
        <v>1</v>
      </c>
      <c r="E277" s="18"/>
    </row>
    <row r="278" spans="1:5">
      <c r="A278" s="21">
        <v>45769</v>
      </c>
      <c r="B278" s="18" t="s">
        <v>109</v>
      </c>
      <c r="C278" s="10" t="str">
        <f>IF(ISERROR(VLOOKUP(B278,'BASE PRODUITS'!$A$6:$B$155,2,0)),"",VLOOKUP(B278,'BASE PRODUITS'!$A$6:$B$155,2,0))</f>
        <v>HbA1C b25 / immunologie</v>
      </c>
      <c r="D278" s="18">
        <v>1</v>
      </c>
      <c r="E278" s="18"/>
    </row>
    <row r="279" spans="1:5">
      <c r="A279" s="21">
        <v>45769</v>
      </c>
      <c r="B279" s="18" t="s">
        <v>9</v>
      </c>
      <c r="C279" s="10" t="str">
        <f>IF(ISERROR(VLOOKUP(B279,'BASE PRODUITS'!$A$6:$B$155,2,0)),"",VLOOKUP(B279,'BASE PRODUITS'!$A$6:$B$155,2,0))</f>
        <v>Tubes EDTA 5ml p100 / Consommable</v>
      </c>
      <c r="D279" s="18"/>
      <c r="E279" s="18">
        <v>2</v>
      </c>
    </row>
    <row r="280" spans="1:5">
      <c r="A280" s="21">
        <v>45769</v>
      </c>
      <c r="B280" s="18" t="s">
        <v>201</v>
      </c>
      <c r="C280" s="10" t="str">
        <f>IF(ISERROR(VLOOKUP(B280,'BASE PRODUITS'!$A$6:$B$155,2,0)),"",VLOOKUP(B280,'BASE PRODUITS'!$A$6:$B$155,2,0))</f>
        <v>Amphotericin B 1 X 50 / Microbiologie</v>
      </c>
      <c r="D280" s="18"/>
      <c r="E280" s="18">
        <v>1</v>
      </c>
    </row>
    <row r="281" spans="1:5">
      <c r="A281" s="21">
        <v>45770</v>
      </c>
      <c r="B281" s="18" t="s">
        <v>19</v>
      </c>
      <c r="C281" s="10" t="str">
        <f>IF(ISERROR(VLOOKUP(B281,'BASE PRODUITS'!$A$6:$B$155,2,0)),"",VLOOKUP(B281,'BASE PRODUITS'!$A$6:$B$155,2,0))</f>
        <v>Aiguilles Vacutainers  G21 b100 / Consommable</v>
      </c>
      <c r="D281" s="18"/>
      <c r="E281" s="18">
        <v>2</v>
      </c>
    </row>
    <row r="282" spans="1:5">
      <c r="A282" s="21">
        <v>45770</v>
      </c>
      <c r="B282" s="18" t="s">
        <v>67</v>
      </c>
      <c r="C282" s="10" t="str">
        <f>IF(ISERROR(VLOOKUP(B282,'BASE PRODUITS'!$A$6:$B$155,2,0)),"",VLOOKUP(B282,'BASE PRODUITS'!$A$6:$B$155,2,0))</f>
        <v>AgHBS HIGHTOP b40 / immunologie</v>
      </c>
      <c r="D282" s="18"/>
      <c r="E282" s="18">
        <v>1</v>
      </c>
    </row>
    <row r="283" spans="1:5">
      <c r="A283" s="21">
        <v>45771</v>
      </c>
      <c r="B283" s="18" t="s">
        <v>109</v>
      </c>
      <c r="C283" s="10" t="str">
        <f>IF(ISERROR(VLOOKUP(B283,'BASE PRODUITS'!$A$6:$B$155,2,0)),"",VLOOKUP(B283,'BASE PRODUITS'!$A$6:$B$155,2,0))</f>
        <v>HbA1C b25 / immunologie</v>
      </c>
      <c r="D283" s="18"/>
      <c r="E283" s="18">
        <v>1</v>
      </c>
    </row>
    <row r="284" spans="1:5">
      <c r="A284" s="21">
        <v>45771</v>
      </c>
      <c r="B284" s="18" t="s">
        <v>41</v>
      </c>
      <c r="C284" s="10" t="str">
        <f>IF(ISERROR(VLOOKUP(B284,'BASE PRODUITS'!$A$6:$B$155,2,0)),"",VLOOKUP(B284,'BASE PRODUITS'!$A$6:$B$155,2,0))</f>
        <v>Boites de petri s20 / Consommable</v>
      </c>
      <c r="D284" s="18"/>
      <c r="E284" s="18">
        <v>3</v>
      </c>
    </row>
    <row r="285" spans="1:5">
      <c r="A285" s="21">
        <v>45772</v>
      </c>
      <c r="B285" s="18" t="s">
        <v>37</v>
      </c>
      <c r="C285" s="10" t="str">
        <f>IF(ISERROR(VLOOKUP(B285,'BASE PRODUITS'!$A$6:$B$155,2,0)),"",VLOOKUP(B285,'BASE PRODUITS'!$A$6:$B$155,2,0))</f>
        <v>Tubes à hémolyse s500 / Consommable</v>
      </c>
      <c r="D285" s="18"/>
      <c r="E285" s="18">
        <v>1</v>
      </c>
    </row>
    <row r="286" spans="1:5">
      <c r="A286" s="21">
        <v>45773</v>
      </c>
      <c r="B286" s="18" t="s">
        <v>97</v>
      </c>
      <c r="C286" s="10" t="str">
        <f>IF(ISERROR(VLOOKUP(B286,'BASE PRODUITS'!$A$6:$B$155,2,0)),"",VLOOKUP(B286,'BASE PRODUITS'!$A$6:$B$155,2,0))</f>
        <v>ASLO 5ml / immunologie</v>
      </c>
      <c r="D286" s="18"/>
      <c r="E286" s="18">
        <v>1</v>
      </c>
    </row>
    <row r="287" spans="1:5">
      <c r="A287" s="21">
        <v>45774</v>
      </c>
      <c r="B287" s="18" t="s">
        <v>105</v>
      </c>
      <c r="C287" s="10" t="str">
        <f>IF(ISERROR(VLOOKUP(B287,'BASE PRODUITS'!$A$6:$B$155,2,0)),"",VLOOKUP(B287,'BASE PRODUITS'!$A$6:$B$155,2,0))</f>
        <v>Troponin I b25 / immunologie</v>
      </c>
      <c r="D287" s="18"/>
      <c r="E287" s="18">
        <v>1</v>
      </c>
    </row>
    <row r="288" spans="1:5">
      <c r="A288" s="21">
        <v>45774</v>
      </c>
      <c r="B288" s="18" t="s">
        <v>15</v>
      </c>
      <c r="C288" s="10" t="str">
        <f>IF(ISERROR(VLOOKUP(B288,'BASE PRODUITS'!$A$6:$B$155,2,0)),"",VLOOKUP(B288,'BASE PRODUITS'!$A$6:$B$155,2,0))</f>
        <v>lamelles b100 / Consommable</v>
      </c>
      <c r="D288" s="18"/>
      <c r="E288" s="18">
        <v>1</v>
      </c>
    </row>
    <row r="289" spans="1:5">
      <c r="A289" s="21">
        <v>45775</v>
      </c>
      <c r="B289" s="18" t="s">
        <v>233</v>
      </c>
      <c r="C289" s="10" t="str">
        <f>IF(ISERROR(VLOOKUP(B289,'BASE PRODUITS'!$A$6:$B$155,2,0)),"",VLOOKUP(B289,'BASE PRODUITS'!$A$6:$B$155,2,0))</f>
        <v>Cholestérol Total 1x125mL / Biochimie</v>
      </c>
      <c r="D289" s="18"/>
      <c r="E289" s="18">
        <v>1</v>
      </c>
    </row>
    <row r="290" spans="1:5">
      <c r="A290" s="21">
        <v>45776</v>
      </c>
      <c r="B290" s="18" t="s">
        <v>23</v>
      </c>
      <c r="C290" s="10" t="str">
        <f>IF(ISERROR(VLOOKUP(B290,'BASE PRODUITS'!$A$6:$B$155,2,0)),"",VLOOKUP(B290,'BASE PRODUITS'!$A$6:$B$155,2,0))</f>
        <v>Embouts Bleues s500 / Consommable</v>
      </c>
      <c r="D290" s="18"/>
      <c r="E290" s="18">
        <v>2</v>
      </c>
    </row>
    <row r="291" spans="1:5">
      <c r="A291" s="21">
        <v>45776</v>
      </c>
      <c r="B291" s="18" t="s">
        <v>231</v>
      </c>
      <c r="C291" s="10" t="str">
        <f>IF(ISERROR(VLOOKUP(B291,'BASE PRODUITS'!$A$6:$B$155,2,0)),"",VLOOKUP(B291,'BASE PRODUITS'!$A$6:$B$155,2,0))</f>
        <v>Acide Urique 125mL / Biochimie</v>
      </c>
      <c r="D291" s="18"/>
      <c r="E291" s="18">
        <v>1</v>
      </c>
    </row>
    <row r="292" spans="1:5">
      <c r="A292" s="21">
        <v>45776</v>
      </c>
      <c r="B292" s="18" t="s">
        <v>219</v>
      </c>
      <c r="C292" s="10" t="str">
        <f>IF(ISERROR(VLOOKUP(B292,'BASE PRODUITS'!$A$6:$B$155,2,0)),"",VLOOKUP(B292,'BASE PRODUITS'!$A$6:$B$155,2,0))</f>
        <v>Créatinine 125 mL / Biochimie</v>
      </c>
      <c r="D292" s="18"/>
      <c r="E292" s="18">
        <v>1</v>
      </c>
    </row>
    <row r="293" spans="1:5">
      <c r="A293" s="21">
        <v>45777</v>
      </c>
      <c r="B293" s="18" t="s">
        <v>227</v>
      </c>
      <c r="C293" s="10" t="str">
        <f>IF(ISERROR(VLOOKUP(B293,'BASE PRODUITS'!$A$6:$B$155,2,0)),"",VLOOKUP(B293,'BASE PRODUITS'!$A$6:$B$155,2,0))</f>
        <v>Albumine 1X125mL  / Biochimie</v>
      </c>
      <c r="D293" s="18"/>
      <c r="E293" s="18">
        <v>1</v>
      </c>
    </row>
    <row r="294" spans="1:5">
      <c r="A294" s="21">
        <v>45779</v>
      </c>
      <c r="B294" s="18" t="s">
        <v>79</v>
      </c>
      <c r="C294" s="10" t="str">
        <f>IF(ISERROR(VLOOKUP(B294,'BASE PRODUITS'!$A$6:$B$155,2,0)),"",VLOOKUP(B294,'BASE PRODUITS'!$A$6:$B$155,2,0))</f>
        <v>Helicobacter pylori b20 / immunologie</v>
      </c>
      <c r="D294" s="18"/>
      <c r="E294" s="18">
        <v>1</v>
      </c>
    </row>
    <row r="295" spans="1:5">
      <c r="A295" s="21">
        <v>45780</v>
      </c>
      <c r="B295" s="18" t="s">
        <v>69</v>
      </c>
      <c r="C295" s="10" t="str">
        <f>IF(ISERROR(VLOOKUP(B295,'BASE PRODUITS'!$A$6:$B$155,2,0)),"",VLOOKUP(B295,'BASE PRODUITS'!$A$6:$B$155,2,0))</f>
        <v>Hepatite C SD b25 / immunologie</v>
      </c>
      <c r="D295" s="18"/>
      <c r="E295" s="18">
        <v>1</v>
      </c>
    </row>
    <row r="296" spans="1:5">
      <c r="A296" s="21">
        <v>45780</v>
      </c>
      <c r="B296" s="18" t="s">
        <v>83</v>
      </c>
      <c r="C296" s="10" t="str">
        <f>IF(ISERROR(VLOOKUP(B296,'BASE PRODUITS'!$A$6:$B$155,2,0)),"",VLOOKUP(B296,'BASE PRODUITS'!$A$6:$B$155,2,0))</f>
        <v>Dengue Duo b25 / immunologie</v>
      </c>
      <c r="D296" s="18"/>
      <c r="E296" s="18">
        <v>1</v>
      </c>
    </row>
    <row r="297" spans="1:5">
      <c r="A297" s="21">
        <v>45781</v>
      </c>
      <c r="B297" s="18" t="s">
        <v>215</v>
      </c>
      <c r="C297" s="10" t="str">
        <f>IF(ISERROR(VLOOKUP(B297,'BASE PRODUITS'!$A$6:$B$155,2,0)),"",VLOOKUP(B297,'BASE PRODUITS'!$A$6:$B$155,2,0))</f>
        <v>Glucose 1X125mL / Biochimie</v>
      </c>
      <c r="D297" s="18"/>
      <c r="E297" s="18">
        <v>1</v>
      </c>
    </row>
    <row r="298" spans="1:5">
      <c r="A298" s="21">
        <v>45782</v>
      </c>
      <c r="B298" s="18" t="s">
        <v>5</v>
      </c>
      <c r="C298" s="10" t="str">
        <f>IF(ISERROR(VLOOKUP(B298,'BASE PRODUITS'!$A$6:$B$155,2,0)),"",VLOOKUP(B298,'BASE PRODUITS'!$A$6:$B$155,2,0))</f>
        <v>Tubes Secs 5ml p100 / Consommable</v>
      </c>
      <c r="D298" s="18"/>
      <c r="E298" s="18">
        <v>2</v>
      </c>
    </row>
    <row r="299" spans="1:5">
      <c r="A299" s="21">
        <v>45782</v>
      </c>
      <c r="B299" s="18" t="s">
        <v>69</v>
      </c>
      <c r="C299" s="10" t="str">
        <f>IF(ISERROR(VLOOKUP(B299,'BASE PRODUITS'!$A$6:$B$155,2,0)),"",VLOOKUP(B299,'BASE PRODUITS'!$A$6:$B$155,2,0))</f>
        <v>Hepatite C SD b25 / immunologie</v>
      </c>
      <c r="D299" s="18"/>
      <c r="E299" s="18">
        <v>1</v>
      </c>
    </row>
    <row r="300" spans="1:5">
      <c r="A300" s="21">
        <v>45783</v>
      </c>
      <c r="B300" s="18" t="s">
        <v>37</v>
      </c>
      <c r="C300" s="10" t="str">
        <f>IF(ISERROR(VLOOKUP(B300,'BASE PRODUITS'!$A$6:$B$155,2,0)),"",VLOOKUP(B300,'BASE PRODUITS'!$A$6:$B$155,2,0))</f>
        <v>Tubes à hémolyse s500 / Consommable</v>
      </c>
      <c r="D300" s="18"/>
      <c r="E300" s="18">
        <v>1</v>
      </c>
    </row>
    <row r="301" spans="1:5">
      <c r="A301" s="21">
        <v>45783</v>
      </c>
      <c r="B301" s="18" t="s">
        <v>25</v>
      </c>
      <c r="C301" s="10" t="str">
        <f>IF(ISERROR(VLOOKUP(B301,'BASE PRODUITS'!$A$6:$B$155,2,0)),"",VLOOKUP(B301,'BASE PRODUITS'!$A$6:$B$155,2,0))</f>
        <v>embouts jaunes s1000 / Consommable</v>
      </c>
      <c r="D301" s="18"/>
      <c r="E301" s="18">
        <v>1</v>
      </c>
    </row>
    <row r="302" spans="1:5">
      <c r="A302" s="21">
        <v>45783</v>
      </c>
      <c r="B302" s="18" t="s">
        <v>19</v>
      </c>
      <c r="C302" s="10" t="str">
        <f>IF(ISERROR(VLOOKUP(B302,'BASE PRODUITS'!$A$6:$B$155,2,0)),"",VLOOKUP(B302,'BASE PRODUITS'!$A$6:$B$155,2,0))</f>
        <v>Aiguilles Vacutainers  G21 b100 / Consommable</v>
      </c>
      <c r="D302" s="18"/>
      <c r="E302" s="18">
        <v>1</v>
      </c>
    </row>
    <row r="303" spans="1:5">
      <c r="A303" s="21">
        <v>45783</v>
      </c>
      <c r="B303" s="18" t="s">
        <v>93</v>
      </c>
      <c r="C303" s="10" t="str">
        <f>IF(ISERROR(VLOOKUP(B303,'BASE PRODUITS'!$A$6:$B$155,2,0)),"",VLOOKUP(B303,'BASE PRODUITS'!$A$6:$B$155,2,0))</f>
        <v>TPHA 8,5ml / immunologie</v>
      </c>
      <c r="D303" s="18"/>
      <c r="E303" s="18">
        <v>1</v>
      </c>
    </row>
    <row r="304" spans="1:5">
      <c r="A304" s="21">
        <v>45783</v>
      </c>
      <c r="B304" s="18" t="s">
        <v>115</v>
      </c>
      <c r="C304" s="10" t="str">
        <f>IF(ISERROR(VLOOKUP(B304,'BASE PRODUITS'!$A$6:$B$155,2,0)),"",VLOOKUP(B304,'BASE PRODUITS'!$A$6:$B$155,2,0))</f>
        <v>Lyse HYCEL 500mL / Hématologie</v>
      </c>
      <c r="D304" s="18"/>
      <c r="E304" s="18">
        <v>1</v>
      </c>
    </row>
    <row r="305" spans="1:5">
      <c r="A305" s="21">
        <v>45783</v>
      </c>
      <c r="B305" s="18" t="s">
        <v>117</v>
      </c>
      <c r="C305" s="10" t="str">
        <f>IF(ISERROR(VLOOKUP(B305,'BASE PRODUITS'!$A$6:$B$155,2,0)),"",VLOOKUP(B305,'BASE PRODUITS'!$A$6:$B$155,2,0))</f>
        <v>Probe cleanser 50mL / Hématologie</v>
      </c>
      <c r="D305" s="18"/>
      <c r="E305" s="18">
        <v>1</v>
      </c>
    </row>
    <row r="306" spans="1:5">
      <c r="A306" s="21">
        <v>45783</v>
      </c>
      <c r="B306" s="18" t="s">
        <v>249</v>
      </c>
      <c r="C306" s="10" t="str">
        <f>IF(ISERROR(VLOOKUP(B306,'BASE PRODUITS'!$A$6:$B$155,2,0)),"",VLOOKUP(B306,'BASE PRODUITS'!$A$6:$B$155,2,0))</f>
        <v>Plaque pour TPHA 96 puits</v>
      </c>
      <c r="D306" s="18"/>
      <c r="E306" s="18">
        <v>1</v>
      </c>
    </row>
    <row r="307" spans="1:5">
      <c r="A307" s="21">
        <v>45783</v>
      </c>
      <c r="B307" s="18" t="s">
        <v>25</v>
      </c>
      <c r="C307" s="10" t="str">
        <f>IF(ISERROR(VLOOKUP(B307,'BASE PRODUITS'!$A$6:$B$155,2,0)),"",VLOOKUP(B307,'BASE PRODUITS'!$A$6:$B$155,2,0))</f>
        <v>embouts jaunes s1000 / Consommable</v>
      </c>
      <c r="D307" s="18"/>
      <c r="E307" s="18">
        <v>2</v>
      </c>
    </row>
    <row r="308" spans="1:5">
      <c r="A308" s="21">
        <v>45784</v>
      </c>
      <c r="B308" s="18" t="s">
        <v>123</v>
      </c>
      <c r="C308" s="10" t="str">
        <f>IF(ISERROR(VLOOKUP(B308,'BASE PRODUITS'!$A$6:$B$155,2,0)),"",VLOOKUP(B308,'BASE PRODUITS'!$A$6:$B$155,2,0))</f>
        <v>Groupage AB 10mL / Hématologie</v>
      </c>
      <c r="D308" s="18"/>
      <c r="E308" s="18">
        <v>1</v>
      </c>
    </row>
    <row r="309" spans="1:5">
      <c r="A309" s="21">
        <v>45786</v>
      </c>
      <c r="B309" s="18" t="s">
        <v>9</v>
      </c>
      <c r="C309" s="10" t="str">
        <f>IF(ISERROR(VLOOKUP(B309,'BASE PRODUITS'!$A$6:$B$155,2,0)),"",VLOOKUP(B309,'BASE PRODUITS'!$A$6:$B$155,2,0))</f>
        <v>Tubes EDTA 5ml p100 / Consommable</v>
      </c>
      <c r="D309" s="18"/>
      <c r="E309" s="18">
        <v>1</v>
      </c>
    </row>
    <row r="310" spans="1:5">
      <c r="A310" s="21">
        <v>45787</v>
      </c>
      <c r="B310" s="18" t="s">
        <v>13</v>
      </c>
      <c r="C310" s="10" t="str">
        <f>IF(ISERROR(VLOOKUP(B310,'BASE PRODUITS'!$A$6:$B$155,2,0)),"",VLOOKUP(B310,'BASE PRODUITS'!$A$6:$B$155,2,0))</f>
        <v>Lames b50 / Consommable</v>
      </c>
      <c r="D310" s="18"/>
      <c r="E310" s="18">
        <v>4</v>
      </c>
    </row>
    <row r="311" spans="1:5">
      <c r="A311" s="21">
        <v>45788</v>
      </c>
      <c r="B311" s="18" t="s">
        <v>247</v>
      </c>
      <c r="C311" s="10" t="str">
        <f>IF(ISERROR(VLOOKUP(B311,'BASE PRODUITS'!$A$6:$B$155,2,0)),"",VLOOKUP(B311,'BASE PRODUITS'!$A$6:$B$155,2,0))</f>
        <v>Contrôle Normal 1x5ml / Biochimie</v>
      </c>
      <c r="D311" s="18"/>
      <c r="E311" s="18">
        <v>1</v>
      </c>
    </row>
    <row r="312" spans="1:5">
      <c r="A312" s="21">
        <v>45789</v>
      </c>
      <c r="B312" s="18" t="s">
        <v>257</v>
      </c>
      <c r="C312" s="10" t="str">
        <f>IF(ISERROR(VLOOKUP(B312,'BASE PRODUITS'!$A$6:$B$155,2,0)),"",VLOOKUP(B312,'BASE PRODUITS'!$A$6:$B$155,2,0))</f>
        <v>Galerie API 20E / Bactéologie 1x25</v>
      </c>
      <c r="D312" s="18"/>
      <c r="E312" s="18">
        <v>1</v>
      </c>
    </row>
    <row r="313" spans="1:5">
      <c r="A313" s="21">
        <v>45789</v>
      </c>
      <c r="B313" s="18" t="s">
        <v>65</v>
      </c>
      <c r="C313" s="10" t="str">
        <f>IF(ISERROR(VLOOKUP(B313,'BASE PRODUITS'!$A$6:$B$155,2,0)),"",VLOOKUP(B313,'BASE PRODUITS'!$A$6:$B$155,2,0))</f>
        <v>CRP  Turbilatex 1X 5ML +1 X 45ML / immunologie</v>
      </c>
      <c r="D313" s="18"/>
      <c r="E313" s="18">
        <v>1</v>
      </c>
    </row>
    <row r="314" spans="1:5">
      <c r="A314" s="21">
        <v>45790</v>
      </c>
      <c r="B314" s="18" t="s">
        <v>23</v>
      </c>
      <c r="C314" s="10" t="str">
        <f>IF(ISERROR(VLOOKUP(B314,'BASE PRODUITS'!$A$6:$B$155,2,0)),"",VLOOKUP(B314,'BASE PRODUITS'!$A$6:$B$155,2,0))</f>
        <v>Embouts Bleues s500 / Consommable</v>
      </c>
      <c r="D314" s="18"/>
      <c r="E314" s="18">
        <v>2</v>
      </c>
    </row>
    <row r="315" spans="1:5">
      <c r="A315" s="21">
        <v>45790</v>
      </c>
      <c r="B315" s="18" t="s">
        <v>5</v>
      </c>
      <c r="C315" s="10" t="str">
        <f>IF(ISERROR(VLOOKUP(B315,'BASE PRODUITS'!$A$6:$B$155,2,0)),"",VLOOKUP(B315,'BASE PRODUITS'!$A$6:$B$155,2,0))</f>
        <v>Tubes Secs 5ml p100 / Consommable</v>
      </c>
      <c r="D315" s="18"/>
      <c r="E315" s="18">
        <v>1</v>
      </c>
    </row>
    <row r="316" spans="1:5">
      <c r="A316" s="21">
        <v>45790</v>
      </c>
      <c r="B316" s="18" t="s">
        <v>161</v>
      </c>
      <c r="C316" s="10" t="str">
        <f>IF(ISERROR(VLOOKUP(B316,'BASE PRODUITS'!$A$6:$B$155,2,0)),"",VLOOKUP(B316,'BASE PRODUITS'!$A$6:$B$155,2,0))</f>
        <v>Révélateur API  / Microbiologie</v>
      </c>
      <c r="D316" s="18"/>
      <c r="E316" s="18">
        <v>1</v>
      </c>
    </row>
    <row r="317" spans="1:5">
      <c r="A317" s="21">
        <v>45791</v>
      </c>
      <c r="B317" s="18" t="s">
        <v>37</v>
      </c>
      <c r="C317" s="10" t="str">
        <f>IF(ISERROR(VLOOKUP(B317,'BASE PRODUITS'!$A$6:$B$155,2,0)),"",VLOOKUP(B317,'BASE PRODUITS'!$A$6:$B$155,2,0))</f>
        <v>Tubes à hémolyse s500 / Consommable</v>
      </c>
      <c r="D317" s="18"/>
      <c r="E317" s="18">
        <v>2</v>
      </c>
    </row>
    <row r="318" spans="1:5">
      <c r="A318" s="21">
        <v>45792</v>
      </c>
      <c r="B318" s="18" t="s">
        <v>67</v>
      </c>
      <c r="C318" s="10" t="str">
        <f>IF(ISERROR(VLOOKUP(B318,'BASE PRODUITS'!$A$6:$B$155,2,0)),"",VLOOKUP(B318,'BASE PRODUITS'!$A$6:$B$155,2,0))</f>
        <v>AgHBS HIGHTOP b40 / immunologie</v>
      </c>
      <c r="D318" s="18"/>
      <c r="E318" s="18">
        <v>1</v>
      </c>
    </row>
    <row r="319" spans="1:5">
      <c r="A319" s="21">
        <v>45793</v>
      </c>
      <c r="B319" s="18" t="s">
        <v>41</v>
      </c>
      <c r="C319" s="10" t="str">
        <f>IF(ISERROR(VLOOKUP(B319,'BASE PRODUITS'!$A$6:$B$155,2,0)),"",VLOOKUP(B319,'BASE PRODUITS'!$A$6:$B$155,2,0))</f>
        <v>Boites de petri s20 / Consommable</v>
      </c>
      <c r="D319" s="18"/>
      <c r="E319" s="18">
        <v>3</v>
      </c>
    </row>
    <row r="320" spans="1:5">
      <c r="A320" s="21">
        <v>45793</v>
      </c>
      <c r="B320" s="18" t="s">
        <v>43</v>
      </c>
      <c r="C320" s="10" t="str">
        <f>IF(ISERROR(VLOOKUP(B320,'BASE PRODUITS'!$A$6:$B$155,2,0)),"",VLOOKUP(B320,'BASE PRODUITS'!$A$6:$B$155,2,0))</f>
        <v>Pansement standard s1000 / Consommable</v>
      </c>
      <c r="D320" s="18"/>
      <c r="E320" s="18">
        <v>1</v>
      </c>
    </row>
    <row r="321" spans="1:5">
      <c r="A321" s="21">
        <v>45793</v>
      </c>
      <c r="B321" s="18" t="s">
        <v>53</v>
      </c>
      <c r="C321" s="10" t="str">
        <f>IF(ISERROR(VLOOKUP(B321,'BASE PRODUITS'!$A$6:$B$155,2,0)),"",VLOOKUP(B321,'BASE PRODUITS'!$A$6:$B$155,2,0))</f>
        <v>Alcool 96° 1 L / Consommable</v>
      </c>
      <c r="D321" s="18"/>
      <c r="E321" s="18">
        <v>5</v>
      </c>
    </row>
    <row r="322" spans="1:5">
      <c r="A322" s="21">
        <v>45798</v>
      </c>
      <c r="B322" s="18" t="s">
        <v>45</v>
      </c>
      <c r="C322" s="10" t="str">
        <f>IF(ISERROR(VLOOKUP(B322,'BASE PRODUITS'!$A$6:$B$155,2,0)),"",VLOOKUP(B322,'BASE PRODUITS'!$A$6:$B$155,2,0))</f>
        <v>Pots de selles s100 / Consommable</v>
      </c>
      <c r="D322" s="18"/>
      <c r="E322" s="18">
        <v>1</v>
      </c>
    </row>
    <row r="323" spans="1:5">
      <c r="A323" s="21">
        <v>45798</v>
      </c>
      <c r="B323" s="18" t="s">
        <v>113</v>
      </c>
      <c r="C323" s="10" t="str">
        <f>IF(ISERROR(VLOOKUP(B323,'BASE PRODUITS'!$A$6:$B$155,2,0)),"",VLOOKUP(B323,'BASE PRODUITS'!$A$6:$B$155,2,0))</f>
        <v>Diluent HYCEL 20L / Hématologie</v>
      </c>
      <c r="D323" s="18">
        <v>1</v>
      </c>
      <c r="E323" s="18"/>
    </row>
    <row r="324" spans="1:5">
      <c r="A324" s="21">
        <v>45798</v>
      </c>
      <c r="B324" s="18" t="s">
        <v>115</v>
      </c>
      <c r="C324" s="10" t="str">
        <f>IF(ISERROR(VLOOKUP(B324,'BASE PRODUITS'!$A$6:$B$155,2,0)),"",VLOOKUP(B324,'BASE PRODUITS'!$A$6:$B$155,2,0))</f>
        <v>Lyse HYCEL 500mL / Hématologie</v>
      </c>
      <c r="D324" s="18">
        <v>1</v>
      </c>
      <c r="E324" s="18"/>
    </row>
    <row r="325" spans="1:5">
      <c r="A325" s="21">
        <v>45798</v>
      </c>
      <c r="B325" s="18" t="s">
        <v>117</v>
      </c>
      <c r="C325" s="10" t="str">
        <f>IF(ISERROR(VLOOKUP(B325,'BASE PRODUITS'!$A$6:$B$155,2,0)),"",VLOOKUP(B325,'BASE PRODUITS'!$A$6:$B$155,2,0))</f>
        <v>Probe cleanser 50mL / Hématologie</v>
      </c>
      <c r="D325" s="18">
        <v>1</v>
      </c>
      <c r="E325" s="18"/>
    </row>
    <row r="326" spans="1:5">
      <c r="A326" s="21">
        <v>45798</v>
      </c>
      <c r="B326" s="18" t="s">
        <v>23</v>
      </c>
      <c r="C326" s="10" t="str">
        <f>IF(ISERROR(VLOOKUP(B326,'BASE PRODUITS'!$A$6:$B$155,2,0)),"",VLOOKUP(B326,'BASE PRODUITS'!$A$6:$B$155,2,0))</f>
        <v>Embouts Bleues s500 / Consommable</v>
      </c>
      <c r="D326" s="18">
        <v>4</v>
      </c>
      <c r="E326" s="18"/>
    </row>
    <row r="327" spans="1:5">
      <c r="A327" s="21">
        <v>45798</v>
      </c>
      <c r="B327" s="18" t="s">
        <v>25</v>
      </c>
      <c r="C327" s="10" t="str">
        <f>IF(ISERROR(VLOOKUP(B327,'BASE PRODUITS'!$A$6:$B$155,2,0)),"",VLOOKUP(B327,'BASE PRODUITS'!$A$6:$B$155,2,0))</f>
        <v>embouts jaunes s1000 / Consommable</v>
      </c>
      <c r="D327" s="18">
        <v>4</v>
      </c>
      <c r="E327" s="18"/>
    </row>
    <row r="328" spans="1:5">
      <c r="A328" s="21">
        <v>45798</v>
      </c>
      <c r="B328" s="18" t="s">
        <v>37</v>
      </c>
      <c r="C328" s="10" t="str">
        <f>IF(ISERROR(VLOOKUP(B328,'BASE PRODUITS'!$A$6:$B$155,2,0)),"",VLOOKUP(B328,'BASE PRODUITS'!$A$6:$B$155,2,0))</f>
        <v>Tubes à hémolyse s500 / Consommable</v>
      </c>
      <c r="D328" s="18">
        <v>4</v>
      </c>
      <c r="E328" s="18"/>
    </row>
    <row r="329" spans="1:5">
      <c r="A329" s="21">
        <v>45798</v>
      </c>
      <c r="B329" s="18" t="s">
        <v>111</v>
      </c>
      <c r="C329" s="10" t="str">
        <f>IF(ISERROR(VLOOKUP(B329,'BASE PRODUITS'!$A$6:$B$155,2,0)),"",VLOOKUP(B329,'BASE PRODUITS'!$A$6:$B$155,2,0))</f>
        <v>PCT b25 / immunologie</v>
      </c>
      <c r="D329" s="18">
        <v>1</v>
      </c>
      <c r="E329" s="18"/>
    </row>
    <row r="330" spans="1:5">
      <c r="A330" s="21">
        <v>45799</v>
      </c>
      <c r="B330" s="18" t="s">
        <v>249</v>
      </c>
      <c r="C330" s="10" t="str">
        <f>IF(ISERROR(VLOOKUP(B330,'BASE PRODUITS'!$A$6:$B$155,2,0)),"",VLOOKUP(B330,'BASE PRODUITS'!$A$6:$B$155,2,0))</f>
        <v>Plaque pour TPHA 96 puits</v>
      </c>
      <c r="D330" s="18">
        <v>5</v>
      </c>
      <c r="E330" s="18"/>
    </row>
    <row r="331" spans="1:5">
      <c r="A331" s="21">
        <v>45799</v>
      </c>
      <c r="B331" s="18" t="s">
        <v>19</v>
      </c>
      <c r="C331" s="10" t="str">
        <f>IF(ISERROR(VLOOKUP(B331,'BASE PRODUITS'!$A$6:$B$155,2,0)),"",VLOOKUP(B331,'BASE PRODUITS'!$A$6:$B$155,2,0))</f>
        <v>Aiguilles Vacutainers  G21 b100 / Consommable</v>
      </c>
      <c r="D331" s="18">
        <v>5</v>
      </c>
      <c r="E331" s="18"/>
    </row>
    <row r="332" spans="1:5">
      <c r="A332" s="21">
        <v>45799</v>
      </c>
      <c r="B332" s="18" t="s">
        <v>15</v>
      </c>
      <c r="C332" s="10" t="str">
        <f>IF(ISERROR(VLOOKUP(B332,'BASE PRODUITS'!$A$6:$B$155,2,0)),"",VLOOKUP(B332,'BASE PRODUITS'!$A$6:$B$155,2,0))</f>
        <v>lamelles b100 / Consommable</v>
      </c>
      <c r="D332" s="18">
        <v>10</v>
      </c>
      <c r="E332" s="18"/>
    </row>
    <row r="333" spans="1:5">
      <c r="A333" s="21">
        <v>45799</v>
      </c>
      <c r="B333" s="18" t="s">
        <v>43</v>
      </c>
      <c r="C333" s="10" t="str">
        <f>IF(ISERROR(VLOOKUP(B333,'BASE PRODUITS'!$A$6:$B$155,2,0)),"",VLOOKUP(B333,'BASE PRODUITS'!$A$6:$B$155,2,0))</f>
        <v>Pansement standard s1000 / Consommable</v>
      </c>
      <c r="D333" s="18">
        <v>1</v>
      </c>
      <c r="E333" s="18"/>
    </row>
    <row r="334" spans="1:5">
      <c r="A334" s="21">
        <v>45799</v>
      </c>
      <c r="B334" s="18" t="s">
        <v>255</v>
      </c>
      <c r="C334" s="10" t="str">
        <f>IF(ISERROR(VLOOKUP(B334,'BASE PRODUITS'!$A$6:$B$155,2,0)),"",VLOOKUP(B334,'BASE PRODUITS'!$A$6:$B$155,2,0))</f>
        <v>HDL PRECIPITANT 1X50ml</v>
      </c>
      <c r="D334" s="18">
        <v>1</v>
      </c>
      <c r="E334" s="18"/>
    </row>
    <row r="335" spans="1:5">
      <c r="A335" s="21">
        <v>45799</v>
      </c>
      <c r="B335" s="18" t="s">
        <v>85</v>
      </c>
      <c r="C335" s="10" t="str">
        <f>IF(ISERROR(VLOOKUP(B335,'BASE PRODUITS'!$A$6:$B$155,2,0)),"",VLOOKUP(B335,'BASE PRODUITS'!$A$6:$B$155,2,0))</f>
        <v>HBV Panel b25 / immunologie</v>
      </c>
      <c r="D335" s="18">
        <v>1</v>
      </c>
      <c r="E335" s="18"/>
    </row>
    <row r="336" spans="1:5">
      <c r="A336" s="21">
        <v>45799</v>
      </c>
      <c r="B336" s="18" t="s">
        <v>67</v>
      </c>
      <c r="C336" s="10" t="str">
        <f>IF(ISERROR(VLOOKUP(B336,'BASE PRODUITS'!$A$6:$B$155,2,0)),"",VLOOKUP(B336,'BASE PRODUITS'!$A$6:$B$155,2,0))</f>
        <v>AgHBS HIGHTOP b40 / immunologie</v>
      </c>
      <c r="D336" s="18">
        <v>2</v>
      </c>
      <c r="E336" s="18"/>
    </row>
    <row r="337" spans="1:5">
      <c r="A337" s="21">
        <v>45799</v>
      </c>
      <c r="B337" s="18" t="s">
        <v>15</v>
      </c>
      <c r="C337" s="10" t="str">
        <f>IF(ISERROR(VLOOKUP(B337,'BASE PRODUITS'!$A$6:$B$155,2,0)),"",VLOOKUP(B337,'BASE PRODUITS'!$A$6:$B$155,2,0))</f>
        <v>lamelles b100 / Consommable</v>
      </c>
      <c r="D337" s="18"/>
      <c r="E337" s="18">
        <v>1</v>
      </c>
    </row>
    <row r="338" spans="1:5">
      <c r="A338" s="21">
        <v>45799</v>
      </c>
      <c r="B338" s="18" t="s">
        <v>171</v>
      </c>
      <c r="C338" s="10" t="str">
        <f>IF(ISERROR(VLOOKUP(B338,'BASE PRODUITS'!$A$6:$B$155,2,0)),"",VLOOKUP(B338,'BASE PRODUITS'!$A$6:$B$155,2,0))</f>
        <v>Ticarcilline 1X 50 / Microbiologie</v>
      </c>
      <c r="D338" s="18"/>
      <c r="E338" s="18">
        <v>1</v>
      </c>
    </row>
    <row r="339" spans="1:5">
      <c r="A339" s="21">
        <v>45799</v>
      </c>
      <c r="B339" s="18" t="s">
        <v>179</v>
      </c>
      <c r="C339" s="10" t="str">
        <f>IF(ISERROR(VLOOKUP(B339,'BASE PRODUITS'!$A$6:$B$155,2,0)),"",VLOOKUP(B339,'BASE PRODUITS'!$A$6:$B$155,2,0))</f>
        <v>cefixim 1 X 50 / Microbiologie</v>
      </c>
      <c r="D339" s="18"/>
      <c r="E339" s="18">
        <v>1</v>
      </c>
    </row>
    <row r="340" spans="1:5">
      <c r="A340" s="21">
        <v>45799</v>
      </c>
      <c r="B340" s="18" t="s">
        <v>181</v>
      </c>
      <c r="C340" s="10" t="str">
        <f>IF(ISERROR(VLOOKUP(B340,'BASE PRODUITS'!$A$6:$B$155,2,0)),"",VLOOKUP(B340,'BASE PRODUITS'!$A$6:$B$155,2,0))</f>
        <v>gentamicin 1 X 50 / Microbiologie</v>
      </c>
      <c r="D340" s="18"/>
      <c r="E340" s="18">
        <v>1</v>
      </c>
    </row>
    <row r="341" spans="1:5">
      <c r="A341" s="21">
        <v>45801</v>
      </c>
      <c r="B341" s="18" t="s">
        <v>19</v>
      </c>
      <c r="C341" s="10" t="str">
        <f>IF(ISERROR(VLOOKUP(B341,'BASE PRODUITS'!$A$6:$B$155,2,0)),"",VLOOKUP(B341,'BASE PRODUITS'!$A$6:$B$155,2,0))</f>
        <v>Aiguilles Vacutainers  G21 b100 / Consommable</v>
      </c>
      <c r="D341" s="18"/>
      <c r="E341" s="18">
        <v>2</v>
      </c>
    </row>
    <row r="342" spans="1:5">
      <c r="A342" s="21">
        <v>45801</v>
      </c>
      <c r="B342" s="18" t="s">
        <v>5</v>
      </c>
      <c r="C342" s="10" t="str">
        <f>IF(ISERROR(VLOOKUP(B342,'BASE PRODUITS'!$A$6:$B$155,2,0)),"",VLOOKUP(B342,'BASE PRODUITS'!$A$6:$B$155,2,0))</f>
        <v>Tubes Secs 5ml p100 / Consommable</v>
      </c>
      <c r="D342" s="18"/>
      <c r="E342" s="18">
        <v>1</v>
      </c>
    </row>
    <row r="343" spans="1:5">
      <c r="A343" s="21">
        <v>45801</v>
      </c>
      <c r="B343" s="18" t="s">
        <v>113</v>
      </c>
      <c r="C343" s="10" t="str">
        <f>IF(ISERROR(VLOOKUP(B343,'BASE PRODUITS'!$A$6:$B$155,2,0)),"",VLOOKUP(B343,'BASE PRODUITS'!$A$6:$B$155,2,0))</f>
        <v>Diluent HYCEL 20L / Hématologie</v>
      </c>
      <c r="D343" s="18"/>
      <c r="E343" s="18">
        <v>1</v>
      </c>
    </row>
    <row r="344" spans="1:5">
      <c r="A344" s="21">
        <v>45801</v>
      </c>
      <c r="B344" s="18" t="s">
        <v>59</v>
      </c>
      <c r="C344" s="10" t="str">
        <f>IF(ISERROR(VLOOKUP(B344,'BASE PRODUITS'!$A$6:$B$155,2,0)),"",VLOOKUP(B344,'BASE PRODUITS'!$A$6:$B$155,2,0))</f>
        <v>Boite à tranchant en carton / Consommable</v>
      </c>
      <c r="D344" s="18"/>
      <c r="E344" s="18">
        <v>1</v>
      </c>
    </row>
    <row r="345" spans="1:5">
      <c r="A345" s="21">
        <v>45802</v>
      </c>
      <c r="B345" s="18" t="s">
        <v>83</v>
      </c>
      <c r="C345" s="10" t="str">
        <f>IF(ISERROR(VLOOKUP(B345,'BASE PRODUITS'!$A$6:$B$155,2,0)),"",VLOOKUP(B345,'BASE PRODUITS'!$A$6:$B$155,2,0))</f>
        <v>Dengue Duo b25 / immunologie</v>
      </c>
      <c r="D345" s="18"/>
      <c r="E345" s="18">
        <v>1</v>
      </c>
    </row>
    <row r="346" spans="1:5">
      <c r="A346" s="21">
        <v>45804</v>
      </c>
      <c r="B346" s="18" t="s">
        <v>13</v>
      </c>
      <c r="C346" s="10" t="str">
        <f>IF(ISERROR(VLOOKUP(B346,'BASE PRODUITS'!$A$6:$B$155,2,0)),"",VLOOKUP(B346,'BASE PRODUITS'!$A$6:$B$155,2,0))</f>
        <v>Lames b50 / Consommable</v>
      </c>
      <c r="D346" s="18"/>
      <c r="E346" s="18">
        <v>5</v>
      </c>
    </row>
    <row r="347" spans="1:5">
      <c r="A347" s="21">
        <v>45805</v>
      </c>
      <c r="B347" s="18" t="s">
        <v>9</v>
      </c>
      <c r="C347" s="10" t="str">
        <f>IF(ISERROR(VLOOKUP(B347,'BASE PRODUITS'!$A$6:$B$155,2,0)),"",VLOOKUP(B347,'BASE PRODUITS'!$A$6:$B$155,2,0))</f>
        <v>Tubes EDTA 5ml p100 / Consommable</v>
      </c>
      <c r="D347" s="18"/>
      <c r="E347" s="18">
        <v>2</v>
      </c>
    </row>
    <row r="348" spans="1:5">
      <c r="A348" s="21">
        <v>45807</v>
      </c>
      <c r="B348" s="18" t="s">
        <v>57</v>
      </c>
      <c r="C348" s="10" t="str">
        <f>IF(ISERROR(VLOOKUP(B348,'BASE PRODUITS'!$A$6:$B$155,2,0)),"",VLOOKUP(B348,'BASE PRODUITS'!$A$6:$B$155,2,0))</f>
        <v>Eau de Javel compriméx1  / Consommable</v>
      </c>
      <c r="D348" s="18"/>
      <c r="E348" s="18">
        <v>2</v>
      </c>
    </row>
    <row r="349" spans="1:5">
      <c r="A349" s="21">
        <v>45808</v>
      </c>
      <c r="B349" s="18" t="s">
        <v>35</v>
      </c>
      <c r="C349" s="10" t="str">
        <f>IF(ISERROR(VLOOKUP(B349,'BASE PRODUITS'!$A$6:$B$155,2,0)),"",VLOOKUP(B349,'BASE PRODUITS'!$A$6:$B$155,2,0))</f>
        <v>Anses calibrés stériles 10µl s10 / Consommable</v>
      </c>
      <c r="D349" s="18"/>
      <c r="E349" s="18">
        <v>10</v>
      </c>
    </row>
    <row r="350" spans="1:5">
      <c r="A350" s="21">
        <v>45808</v>
      </c>
      <c r="B350" s="18" t="s">
        <v>111</v>
      </c>
      <c r="C350" s="10" t="str">
        <f>IF(ISERROR(VLOOKUP(B350,'BASE PRODUITS'!$A$6:$B$155,2,0)),"",VLOOKUP(B350,'BASE PRODUITS'!$A$6:$B$155,2,0))</f>
        <v>PCT b25 / immunologie</v>
      </c>
      <c r="D350" s="18"/>
      <c r="E350" s="18">
        <v>1</v>
      </c>
    </row>
    <row r="351" spans="1:5">
      <c r="A351" s="21">
        <v>45810</v>
      </c>
      <c r="B351" s="18" t="s">
        <v>257</v>
      </c>
      <c r="C351" s="10" t="str">
        <f>IF(ISERROR(VLOOKUP(B351,'BASE PRODUITS'!$A$6:$B$155,2,0)),"",VLOOKUP(B351,'BASE PRODUITS'!$A$6:$B$155,2,0))</f>
        <v>Galerie API 20E / Bactéologie 1x25</v>
      </c>
      <c r="D351" s="18"/>
      <c r="E351" s="18">
        <v>1</v>
      </c>
    </row>
    <row r="352" spans="1:5">
      <c r="A352" s="21">
        <v>45811</v>
      </c>
      <c r="B352" s="18" t="s">
        <v>5</v>
      </c>
      <c r="C352" s="10" t="str">
        <f>IF(ISERROR(VLOOKUP(B352,'BASE PRODUITS'!$A$6:$B$155,2,0)),"",VLOOKUP(B352,'BASE PRODUITS'!$A$6:$B$155,2,0))</f>
        <v>Tubes Secs 5ml p100 / Consommable</v>
      </c>
      <c r="D352" s="18">
        <v>12</v>
      </c>
      <c r="E352" s="18"/>
    </row>
    <row r="353" spans="1:5">
      <c r="A353" s="21">
        <v>45811</v>
      </c>
      <c r="B353" s="18" t="s">
        <v>149</v>
      </c>
      <c r="C353" s="10" t="str">
        <f>IF(ISERROR(VLOOKUP(B353,'BASE PRODUITS'!$A$6:$B$155,2,0)),"",VLOOKUP(B353,'BASE PRODUITS'!$A$6:$B$155,2,0))</f>
        <v>Hektoen 500g / Microbiologie</v>
      </c>
      <c r="D353" s="18">
        <v>1</v>
      </c>
      <c r="E353" s="18"/>
    </row>
    <row r="354" spans="1:5">
      <c r="A354" s="21">
        <v>45811</v>
      </c>
      <c r="B354" s="18" t="s">
        <v>217</v>
      </c>
      <c r="C354" s="10" t="str">
        <f>IF(ISERROR(VLOOKUP(B354,'BASE PRODUITS'!$A$6:$B$155,2,0)),"",VLOOKUP(B354,'BASE PRODUITS'!$A$6:$B$155,2,0))</f>
        <v>Urée 125 mL  / Biochimie</v>
      </c>
      <c r="D354" s="18"/>
      <c r="E354" s="18">
        <v>1</v>
      </c>
    </row>
    <row r="355" spans="1:5">
      <c r="A355" s="21">
        <v>45811</v>
      </c>
      <c r="B355" s="18" t="s">
        <v>115</v>
      </c>
      <c r="C355" s="10" t="str">
        <f>IF(ISERROR(VLOOKUP(B355,'BASE PRODUITS'!$A$6:$B$155,2,0)),"",VLOOKUP(B355,'BASE PRODUITS'!$A$6:$B$155,2,0))</f>
        <v>Lyse HYCEL 500mL / Hématologie</v>
      </c>
      <c r="D355" s="18"/>
      <c r="E355" s="18">
        <v>1</v>
      </c>
    </row>
    <row r="356" spans="1:5">
      <c r="A356" s="21">
        <v>45811</v>
      </c>
      <c r="B356" s="18" t="s">
        <v>117</v>
      </c>
      <c r="C356" s="10" t="str">
        <f>IF(ISERROR(VLOOKUP(B356,'BASE PRODUITS'!$A$6:$B$155,2,0)),"",VLOOKUP(B356,'BASE PRODUITS'!$A$6:$B$155,2,0))</f>
        <v>Probe cleanser 50mL / Hématologie</v>
      </c>
      <c r="D356" s="18"/>
      <c r="E356" s="18">
        <v>1</v>
      </c>
    </row>
    <row r="357" spans="1:5">
      <c r="A357" s="21">
        <v>45811</v>
      </c>
      <c r="B357" s="18" t="s">
        <v>5</v>
      </c>
      <c r="C357" s="10" t="str">
        <f>IF(ISERROR(VLOOKUP(B357,'BASE PRODUITS'!$A$6:$B$155,2,0)),"",VLOOKUP(B357,'BASE PRODUITS'!$A$6:$B$155,2,0))</f>
        <v>Tubes Secs 5ml p100 / Consommable</v>
      </c>
      <c r="D357" s="18"/>
      <c r="E357" s="18">
        <v>2</v>
      </c>
    </row>
    <row r="358" spans="1:5">
      <c r="A358" s="21">
        <v>45811</v>
      </c>
      <c r="B358" s="18" t="s">
        <v>249</v>
      </c>
      <c r="C358" s="10" t="str">
        <f>IF(ISERROR(VLOOKUP(B358,'BASE PRODUITS'!$A$6:$B$155,2,0)),"",VLOOKUP(B358,'BASE PRODUITS'!$A$6:$B$155,2,0))</f>
        <v>Plaque pour TPHA 96 puits</v>
      </c>
      <c r="D358" s="18"/>
      <c r="E358" s="18">
        <v>1</v>
      </c>
    </row>
    <row r="359" spans="1:5">
      <c r="A359" s="21">
        <v>45811</v>
      </c>
      <c r="B359" s="18" t="s">
        <v>23</v>
      </c>
      <c r="C359" s="10" t="str">
        <f>IF(ISERROR(VLOOKUP(B359,'BASE PRODUITS'!$A$6:$B$155,2,0)),"",VLOOKUP(B359,'BASE PRODUITS'!$A$6:$B$155,2,0))</f>
        <v>Embouts Bleues s500 / Consommable</v>
      </c>
      <c r="D359" s="18"/>
      <c r="E359" s="18">
        <v>2</v>
      </c>
    </row>
    <row r="360" spans="1:5">
      <c r="A360" s="21">
        <v>45811</v>
      </c>
      <c r="B360" s="18" t="s">
        <v>41</v>
      </c>
      <c r="C360" s="10" t="str">
        <f>IF(ISERROR(VLOOKUP(B360,'BASE PRODUITS'!$A$6:$B$155,2,0)),"",VLOOKUP(B360,'BASE PRODUITS'!$A$6:$B$155,2,0))</f>
        <v>Boites de petri s20 / Consommable</v>
      </c>
      <c r="D360" s="18"/>
      <c r="E360" s="18">
        <v>3</v>
      </c>
    </row>
    <row r="361" spans="1:5">
      <c r="A361" s="21">
        <v>45812</v>
      </c>
      <c r="B361" s="18" t="s">
        <v>45</v>
      </c>
      <c r="C361" s="10" t="str">
        <f>IF(ISERROR(VLOOKUP(B361,'BASE PRODUITS'!$A$6:$B$155,2,0)),"",VLOOKUP(B361,'BASE PRODUITS'!$A$6:$B$155,2,0))</f>
        <v>Pots de selles s100 / Consommable</v>
      </c>
      <c r="D361" s="18" t="s">
        <v>289</v>
      </c>
      <c r="E361" s="18">
        <v>1</v>
      </c>
    </row>
    <row r="362" spans="1:5">
      <c r="A362" s="21">
        <v>45812</v>
      </c>
      <c r="B362" s="18" t="s">
        <v>149</v>
      </c>
      <c r="C362" s="10" t="str">
        <f>IF(ISERROR(VLOOKUP(B362,'BASE PRODUITS'!$A$6:$B$155,2,0)),"",VLOOKUP(B362,'BASE PRODUITS'!$A$6:$B$155,2,0))</f>
        <v>Hektoen 500g / Microbiologie</v>
      </c>
      <c r="D362" s="18"/>
      <c r="E362" s="18">
        <v>1</v>
      </c>
    </row>
    <row r="363" spans="1:5">
      <c r="A363" s="21">
        <v>45815</v>
      </c>
      <c r="B363" s="18" t="s">
        <v>47</v>
      </c>
      <c r="C363" s="10" t="str">
        <f>IF(ISERROR(VLOOKUP(B363,'BASE PRODUITS'!$A$6:$B$155,2,0)),"",VLOOKUP(B363,'BASE PRODUITS'!$A$6:$B$155,2,0))</f>
        <v>Pots de d'urine s100 / Consommable</v>
      </c>
      <c r="D363" s="18"/>
      <c r="E363" s="18">
        <v>1</v>
      </c>
    </row>
    <row r="364" spans="1:5">
      <c r="A364" s="21">
        <v>45812</v>
      </c>
      <c r="B364" s="18" t="s">
        <v>85</v>
      </c>
      <c r="C364" s="10" t="str">
        <f>IF(ISERROR(VLOOKUP(B364,'BASE PRODUITS'!$A$6:$B$155,2,0)),"",VLOOKUP(B364,'BASE PRODUITS'!$A$6:$B$155,2,0))</f>
        <v>HBV Panel b25 / immunologie</v>
      </c>
      <c r="D364" s="18" t="s">
        <v>289</v>
      </c>
      <c r="E364" s="18">
        <v>1</v>
      </c>
    </row>
    <row r="365" spans="1:5">
      <c r="A365" s="21">
        <v>45815</v>
      </c>
      <c r="B365" s="18" t="s">
        <v>259</v>
      </c>
      <c r="C365" s="10" t="str">
        <f>IF(ISERROR(VLOOKUP(B365,'BASE PRODUITS'!$A$6:$B$155,2,0)),"",VLOOKUP(B365,'BASE PRODUITS'!$A$6:$B$155,2,0))</f>
        <v>Filtre à huile WEICHAI WPG33L9</v>
      </c>
      <c r="D365" s="18">
        <v>2</v>
      </c>
      <c r="E365" s="18"/>
    </row>
    <row r="366" spans="1:5">
      <c r="A366" s="21">
        <v>45815</v>
      </c>
      <c r="B366" s="18" t="s">
        <v>259</v>
      </c>
      <c r="C366" s="10" t="str">
        <f>IF(ISERROR(VLOOKUP(B366,'BASE PRODUITS'!$A$6:$B$155,2,0)),"",VLOOKUP(B366,'BASE PRODUITS'!$A$6:$B$155,2,0))</f>
        <v>Filtre à huile WEICHAI WPG33L9</v>
      </c>
      <c r="D366" s="18"/>
      <c r="E366" s="18">
        <v>1</v>
      </c>
    </row>
    <row r="367" spans="1:5">
      <c r="A367" s="21">
        <v>45815</v>
      </c>
      <c r="B367" s="18" t="s">
        <v>119</v>
      </c>
      <c r="C367" s="10" t="str">
        <f>IF(ISERROR(VLOOKUP(B367,'BASE PRODUITS'!$A$6:$B$155,2,0)),"",VLOOKUP(B367,'BASE PRODUITS'!$A$6:$B$155,2,0))</f>
        <v>Groupage A 10mL / Hématologie</v>
      </c>
      <c r="D367" s="18"/>
      <c r="E367" s="18">
        <v>1</v>
      </c>
    </row>
    <row r="368" spans="1:5">
      <c r="A368" s="21">
        <v>45816</v>
      </c>
      <c r="B368" s="18" t="s">
        <v>247</v>
      </c>
      <c r="C368" s="10" t="str">
        <f>IF(ISERROR(VLOOKUP(B368,'BASE PRODUITS'!$A$6:$B$155,2,0)),"",VLOOKUP(B368,'BASE PRODUITS'!$A$6:$B$155,2,0))</f>
        <v>Contrôle Normal 1x5ml / Biochimie</v>
      </c>
      <c r="D368" s="18"/>
      <c r="E368" s="18">
        <v>1</v>
      </c>
    </row>
    <row r="369" spans="1:5">
      <c r="A369" s="21">
        <v>45817</v>
      </c>
      <c r="B369" s="18" t="s">
        <v>83</v>
      </c>
      <c r="C369" s="10" t="str">
        <f>IF(ISERROR(VLOOKUP(B369,'BASE PRODUITS'!$A$6:$B$155,2,0)),"",VLOOKUP(B369,'BASE PRODUITS'!$A$6:$B$155,2,0))</f>
        <v>Dengue Duo b25 / immunologie</v>
      </c>
      <c r="D369" s="18"/>
      <c r="E369" s="18">
        <v>1</v>
      </c>
    </row>
    <row r="370" spans="1:5">
      <c r="A370" s="21">
        <v>45818</v>
      </c>
      <c r="B370" s="18" t="s">
        <v>25</v>
      </c>
      <c r="C370" s="10" t="str">
        <f>IF(ISERROR(VLOOKUP(B370,'BASE PRODUITS'!$A$6:$B$155,2,0)),"",VLOOKUP(B370,'BASE PRODUITS'!$A$6:$B$155,2,0))</f>
        <v>embouts jaunes s1000 / Consommable</v>
      </c>
      <c r="D370" s="18"/>
      <c r="E370" s="18">
        <v>1</v>
      </c>
    </row>
    <row r="371" spans="1:5">
      <c r="A371" s="21">
        <v>45821</v>
      </c>
      <c r="B371" s="18" t="s">
        <v>5</v>
      </c>
      <c r="C371" s="10" t="str">
        <f>IF(ISERROR(VLOOKUP(B371,'BASE PRODUITS'!$A$6:$B$155,2,0)),"",VLOOKUP(B371,'BASE PRODUITS'!$A$6:$B$155,2,0))</f>
        <v>Tubes Secs 5ml p100 / Consommable</v>
      </c>
      <c r="D371" s="18"/>
      <c r="E371" s="18">
        <v>2</v>
      </c>
    </row>
    <row r="372" spans="1:5">
      <c r="A372" s="21">
        <v>45821</v>
      </c>
      <c r="B372" s="18" t="s">
        <v>9</v>
      </c>
      <c r="C372" s="10" t="str">
        <f>IF(ISERROR(VLOOKUP(B372,'BASE PRODUITS'!$A$6:$B$155,2,0)),"",VLOOKUP(B372,'BASE PRODUITS'!$A$6:$B$155,2,0))</f>
        <v>Tubes EDTA 5ml p100 / Consommable</v>
      </c>
      <c r="D372" s="18"/>
      <c r="E372" s="18">
        <v>1</v>
      </c>
    </row>
    <row r="373" spans="1:5">
      <c r="A373" s="21">
        <v>45821</v>
      </c>
      <c r="B373" s="18" t="s">
        <v>125</v>
      </c>
      <c r="C373" s="10" t="str">
        <f>IF(ISERROR(VLOOKUP(B373,'BASE PRODUITS'!$A$6:$B$155,2,0)),"",VLOOKUP(B373,'BASE PRODUITS'!$A$6:$B$155,2,0))</f>
        <v>Groupage D 10mL / Hématologie</v>
      </c>
      <c r="D373" s="18"/>
      <c r="E373" s="18">
        <v>1</v>
      </c>
    </row>
    <row r="374" spans="1:5">
      <c r="A374" s="21">
        <v>45822</v>
      </c>
      <c r="B374" s="18" t="s">
        <v>25</v>
      </c>
      <c r="C374" s="10" t="str">
        <f>IF(ISERROR(VLOOKUP(B374,'BASE PRODUITS'!$A$6:$B$155,2,0)),"",VLOOKUP(B374,'BASE PRODUITS'!$A$6:$B$155,2,0))</f>
        <v>embouts jaunes s1000 / Consommable</v>
      </c>
      <c r="D374" s="18"/>
      <c r="E374" s="18">
        <v>2</v>
      </c>
    </row>
    <row r="375" spans="1:5">
      <c r="A375" s="21">
        <v>45822</v>
      </c>
      <c r="B375" s="18" t="s">
        <v>131</v>
      </c>
      <c r="C375" s="10" t="str">
        <f>IF(ISERROR(VLOOKUP(B375,'BASE PRODUITS'!$A$6:$B$155,2,0)),"",VLOOKUP(B375,'BASE PRODUITS'!$A$6:$B$155,2,0))</f>
        <v>TP Innovin 1x 4ml / Hémostase</v>
      </c>
      <c r="D375" s="18"/>
      <c r="E375" s="18">
        <v>1</v>
      </c>
    </row>
    <row r="376" spans="1:5">
      <c r="A376" s="21">
        <v>45824</v>
      </c>
      <c r="B376" s="18" t="s">
        <v>53</v>
      </c>
      <c r="C376" s="10" t="str">
        <f>IF(ISERROR(VLOOKUP(B376,'BASE PRODUITS'!$A$6:$B$155,2,0)),"",VLOOKUP(B376,'BASE PRODUITS'!$A$6:$B$155,2,0))</f>
        <v>Alcool 96° 1 L / Consommable</v>
      </c>
      <c r="D376" s="18"/>
      <c r="E376" s="18">
        <v>3</v>
      </c>
    </row>
    <row r="377" spans="1:5">
      <c r="A377" s="21">
        <v>45824</v>
      </c>
      <c r="B377" s="18" t="s">
        <v>5</v>
      </c>
      <c r="C377" s="10" t="str">
        <f>IF(ISERROR(VLOOKUP(B377,'BASE PRODUITS'!$A$6:$B$155,2,0)),"",VLOOKUP(B377,'BASE PRODUITS'!$A$6:$B$155,2,0))</f>
        <v>Tubes Secs 5ml p100 / Consommable</v>
      </c>
      <c r="D377" s="18"/>
      <c r="E377" s="18">
        <v>1</v>
      </c>
    </row>
    <row r="378" spans="1:5">
      <c r="A378" s="21">
        <v>45824</v>
      </c>
      <c r="B378" s="18" t="s">
        <v>9</v>
      </c>
      <c r="C378" s="10" t="str">
        <f>IF(ISERROR(VLOOKUP(B378,'BASE PRODUITS'!$A$6:$B$155,2,0)),"",VLOOKUP(B378,'BASE PRODUITS'!$A$6:$B$155,2,0))</f>
        <v>Tubes EDTA 5ml p100 / Consommable</v>
      </c>
      <c r="D378" s="18"/>
      <c r="E378" s="18">
        <v>1</v>
      </c>
    </row>
    <row r="379" spans="1:5">
      <c r="A379" s="21">
        <v>45824</v>
      </c>
      <c r="B379" s="18" t="s">
        <v>19</v>
      </c>
      <c r="C379" s="10" t="str">
        <f>IF(ISERROR(VLOOKUP(B379,'BASE PRODUITS'!$A$6:$B$155,2,0)),"",VLOOKUP(B379,'BASE PRODUITS'!$A$6:$B$155,2,0))</f>
        <v>Aiguilles Vacutainers  G21 b100 / Consommable</v>
      </c>
      <c r="D379" s="18"/>
      <c r="E379" s="18">
        <v>2</v>
      </c>
    </row>
    <row r="380" spans="1:5">
      <c r="A380" s="21">
        <v>45824</v>
      </c>
      <c r="B380" s="18" t="s">
        <v>37</v>
      </c>
      <c r="C380" s="10" t="str">
        <f>IF(ISERROR(VLOOKUP(B380,'BASE PRODUITS'!$A$6:$B$155,2,0)),"",VLOOKUP(B380,'BASE PRODUITS'!$A$6:$B$155,2,0))</f>
        <v>Tubes à hémolyse s500 / Consommable</v>
      </c>
      <c r="D380" s="18"/>
      <c r="E380" s="18">
        <v>1</v>
      </c>
    </row>
    <row r="381" spans="1:5">
      <c r="A381" s="21">
        <v>45824</v>
      </c>
      <c r="B381" s="18" t="s">
        <v>59</v>
      </c>
      <c r="C381" s="10" t="str">
        <f>IF(ISERROR(VLOOKUP(B381,'BASE PRODUITS'!$A$6:$B$155,2,0)),"",VLOOKUP(B381,'BASE PRODUITS'!$A$6:$B$155,2,0))</f>
        <v>Boite à tranchant en carton / Consommable</v>
      </c>
      <c r="D381" s="18"/>
      <c r="E381" s="18">
        <v>2</v>
      </c>
    </row>
    <row r="382" spans="1:5">
      <c r="A382" s="21">
        <v>45824</v>
      </c>
      <c r="B382" s="18" t="s">
        <v>99</v>
      </c>
      <c r="C382" s="10" t="str">
        <f>IF(ISERROR(VLOOKUP(B382,'BASE PRODUITS'!$A$6:$B$155,2,0)),"",VLOOKUP(B382,'BASE PRODUITS'!$A$6:$B$155,2,0))</f>
        <v>β HCG b25 / immunologie</v>
      </c>
      <c r="D382" s="18"/>
      <c r="E382" s="18">
        <v>1</v>
      </c>
    </row>
    <row r="383" spans="1:5">
      <c r="A383" s="21">
        <v>45824</v>
      </c>
      <c r="B383" s="18" t="s">
        <v>245</v>
      </c>
      <c r="C383" s="10" t="str">
        <f>IF(ISERROR(VLOOKUP(B383,'BASE PRODUITS'!$A$6:$B$155,2,0)),"",VLOOKUP(B383,'BASE PRODUITS'!$A$6:$B$155,2,0))</f>
        <v>Bandelette urinaire 10P b100</v>
      </c>
      <c r="D383" s="18"/>
      <c r="E383" s="18">
        <v>1</v>
      </c>
    </row>
    <row r="384" spans="1:5">
      <c r="A384" s="21">
        <v>45825</v>
      </c>
      <c r="B384" s="18" t="s">
        <v>13</v>
      </c>
      <c r="C384" s="10" t="str">
        <f>IF(ISERROR(VLOOKUP(B384,'BASE PRODUITS'!$A$6:$B$155,2,0)),"",VLOOKUP(B384,'BASE PRODUITS'!$A$6:$B$155,2,0))</f>
        <v>Lames b50 / Consommable</v>
      </c>
      <c r="D384" s="18"/>
      <c r="E384" s="18">
        <v>1</v>
      </c>
    </row>
    <row r="385" spans="1:5">
      <c r="A385" s="21">
        <v>45825</v>
      </c>
      <c r="B385" s="18" t="s">
        <v>23</v>
      </c>
      <c r="C385" s="10" t="str">
        <f>IF(ISERROR(VLOOKUP(B385,'BASE PRODUITS'!$A$6:$B$155,2,0)),"",VLOOKUP(B385,'BASE PRODUITS'!$A$6:$B$155,2,0))</f>
        <v>Embouts Bleues s500 / Consommable</v>
      </c>
      <c r="D385" s="18"/>
      <c r="E385" s="18">
        <v>1</v>
      </c>
    </row>
    <row r="386" spans="1:5">
      <c r="A386" s="21">
        <v>45825</v>
      </c>
      <c r="B386" s="18" t="s">
        <v>35</v>
      </c>
      <c r="C386" s="10" t="str">
        <f>IF(ISERROR(VLOOKUP(B386,'BASE PRODUITS'!$A$6:$B$155,2,0)),"",VLOOKUP(B386,'BASE PRODUITS'!$A$6:$B$155,2,0))</f>
        <v>Anses calibrés stériles 10µl s10 / Consommable</v>
      </c>
      <c r="D386" s="18"/>
      <c r="E386" s="18">
        <v>8</v>
      </c>
    </row>
    <row r="387" spans="1:5">
      <c r="A387" s="21">
        <v>45827</v>
      </c>
      <c r="B387" s="18" t="s">
        <v>37</v>
      </c>
      <c r="C387" s="10" t="str">
        <f>IF(ISERROR(VLOOKUP(B387,'BASE PRODUITS'!$A$6:$B$155,2,0)),"",VLOOKUP(B387,'BASE PRODUITS'!$A$6:$B$155,2,0))</f>
        <v>Tubes à hémolyse s500 / Consommable</v>
      </c>
      <c r="D387" s="18"/>
      <c r="E387" s="18">
        <v>1</v>
      </c>
    </row>
    <row r="388" spans="1:5">
      <c r="A388" s="21">
        <v>45827</v>
      </c>
      <c r="B388" s="18" t="s">
        <v>67</v>
      </c>
      <c r="C388" s="10" t="str">
        <f>IF(ISERROR(VLOOKUP(B388,'BASE PRODUITS'!$A$6:$B$155,2,0)),"",VLOOKUP(B388,'BASE PRODUITS'!$A$6:$B$155,2,0))</f>
        <v>AgHBS HIGHTOP b40 / immunologie</v>
      </c>
      <c r="D388" s="18"/>
      <c r="E388" s="18">
        <v>1</v>
      </c>
    </row>
    <row r="389" spans="1:5">
      <c r="A389" s="21">
        <v>45831</v>
      </c>
      <c r="B389" s="18" t="s">
        <v>65</v>
      </c>
      <c r="C389" s="10" t="str">
        <f>IF(ISERROR(VLOOKUP(B389,'BASE PRODUITS'!$A$6:$B$155,2,0)),"",VLOOKUP(B389,'BASE PRODUITS'!$A$6:$B$155,2,0))</f>
        <v>CRP  Turbilatex 1X 5ML +1 X 45ML / immunologie</v>
      </c>
      <c r="D389" s="18"/>
      <c r="E389" s="18">
        <v>1</v>
      </c>
    </row>
    <row r="390" spans="1:5">
      <c r="A390" s="21">
        <v>45833</v>
      </c>
      <c r="B390" s="18" t="s">
        <v>127</v>
      </c>
      <c r="C390" s="10" t="str">
        <f>IF(ISERROR(VLOOKUP(B390,'BASE PRODUITS'!$A$6:$B$155,2,0)),"",VLOOKUP(B390,'BASE PRODUITS'!$A$6:$B$155,2,0))</f>
        <v>May 500 mL / Hématologie</v>
      </c>
      <c r="D390" s="18"/>
      <c r="E390" s="18">
        <v>1</v>
      </c>
    </row>
    <row r="391" spans="1:5">
      <c r="A391" s="21">
        <v>45834</v>
      </c>
      <c r="B391" s="18" t="s">
        <v>25</v>
      </c>
      <c r="C391" s="10" t="str">
        <f>IF(ISERROR(VLOOKUP(B391,'BASE PRODUITS'!$A$6:$B$155,2,0)),"",VLOOKUP(B391,'BASE PRODUITS'!$A$6:$B$155,2,0))</f>
        <v>embouts jaunes s1000 / Consommable</v>
      </c>
      <c r="D391" s="18"/>
      <c r="E391" s="18">
        <v>1</v>
      </c>
    </row>
    <row r="392" spans="1:5">
      <c r="A392" s="21">
        <v>45835</v>
      </c>
      <c r="B392" s="18" t="s">
        <v>247</v>
      </c>
      <c r="C392" s="10" t="str">
        <f>IF(ISERROR(VLOOKUP(B392,'BASE PRODUITS'!$A$6:$B$155,2,0)),"",VLOOKUP(B392,'BASE PRODUITS'!$A$6:$B$155,2,0))</f>
        <v>Contrôle Normal 1x5ml / Biochimie</v>
      </c>
      <c r="D392" s="18">
        <v>4</v>
      </c>
      <c r="E392" s="18"/>
    </row>
    <row r="393" spans="1:5">
      <c r="A393" s="21">
        <v>45835</v>
      </c>
      <c r="B393" s="18" t="s">
        <v>69</v>
      </c>
      <c r="C393" s="10" t="str">
        <f>IF(ISERROR(VLOOKUP(B393,'BASE PRODUITS'!$A$6:$B$155,2,0)),"",VLOOKUP(B393,'BASE PRODUITS'!$A$6:$B$155,2,0))</f>
        <v>Hepatite C SD b25 / immunologie</v>
      </c>
      <c r="D393" s="18">
        <v>1</v>
      </c>
      <c r="E393" s="18"/>
    </row>
    <row r="394" spans="1:5">
      <c r="A394" s="21">
        <v>45835</v>
      </c>
      <c r="B394" s="18" t="s">
        <v>219</v>
      </c>
      <c r="C394" s="10" t="str">
        <f>IF(ISERROR(VLOOKUP(B394,'BASE PRODUITS'!$A$6:$B$155,2,0)),"",VLOOKUP(B394,'BASE PRODUITS'!$A$6:$B$155,2,0))</f>
        <v>Créatinine 125 mL / Biochimie</v>
      </c>
      <c r="D394" s="18">
        <v>1</v>
      </c>
      <c r="E394" s="18"/>
    </row>
    <row r="395" spans="1:5">
      <c r="A395" s="21">
        <v>45835</v>
      </c>
      <c r="B395" s="18" t="s">
        <v>65</v>
      </c>
      <c r="C395" s="10" t="str">
        <f>IF(ISERROR(VLOOKUP(B395,'BASE PRODUITS'!$A$6:$B$155,2,0)),"",VLOOKUP(B395,'BASE PRODUITS'!$A$6:$B$155,2,0))</f>
        <v>CRP  Turbilatex 1X 5ML +1 X 45ML / immunologie</v>
      </c>
      <c r="D395" s="18">
        <v>1</v>
      </c>
      <c r="E395" s="18"/>
    </row>
    <row r="396" spans="1:5">
      <c r="A396" s="21">
        <v>45835</v>
      </c>
      <c r="B396" s="18" t="s">
        <v>35</v>
      </c>
      <c r="C396" s="10" t="str">
        <f>IF(ISERROR(VLOOKUP(B396,'BASE PRODUITS'!$A$6:$B$155,2,0)),"",VLOOKUP(B396,'BASE PRODUITS'!$A$6:$B$155,2,0))</f>
        <v>Anses calibrés stériles 10µl s10 / Consommable</v>
      </c>
      <c r="D396" s="18">
        <v>100</v>
      </c>
      <c r="E396" s="18"/>
    </row>
    <row r="397" spans="1:5">
      <c r="A397" s="21">
        <v>45835</v>
      </c>
      <c r="B397" s="18" t="s">
        <v>107</v>
      </c>
      <c r="C397" s="10" t="str">
        <f>IF(ISERROR(VLOOKUP(B397,'BASE PRODUITS'!$A$6:$B$155,2,0)),"",VLOOKUP(B397,'BASE PRODUITS'!$A$6:$B$155,2,0))</f>
        <v>D-Dimère b25 / immunologie</v>
      </c>
      <c r="D397" s="18">
        <v>1</v>
      </c>
      <c r="E397" s="18"/>
    </row>
    <row r="398" spans="1:5">
      <c r="A398" s="21">
        <v>45835</v>
      </c>
      <c r="B398" s="18" t="s">
        <v>103</v>
      </c>
      <c r="C398" s="10" t="str">
        <f>IF(ISERROR(VLOOKUP(B398,'BASE PRODUITS'!$A$6:$B$155,2,0)),"",VLOOKUP(B398,'BASE PRODUITS'!$A$6:$B$155,2,0))</f>
        <v>Ferritine b25 / immunologie</v>
      </c>
      <c r="D398" s="18">
        <v>1</v>
      </c>
      <c r="E398" s="18"/>
    </row>
    <row r="399" spans="1:5">
      <c r="A399" s="21">
        <v>45835</v>
      </c>
      <c r="B399" s="18" t="s">
        <v>109</v>
      </c>
      <c r="C399" s="10" t="str">
        <f>IF(ISERROR(VLOOKUP(B399,'BASE PRODUITS'!$A$6:$B$155,2,0)),"",VLOOKUP(B399,'BASE PRODUITS'!$A$6:$B$155,2,0))</f>
        <v>HbA1C b25 / immunologie</v>
      </c>
      <c r="D399" s="18">
        <v>1</v>
      </c>
      <c r="E399" s="18"/>
    </row>
    <row r="400" spans="1:5">
      <c r="A400" s="21">
        <v>45835</v>
      </c>
      <c r="B400" s="18" t="s">
        <v>37</v>
      </c>
      <c r="C400" s="10" t="str">
        <f>IF(ISERROR(VLOOKUP(B400,'BASE PRODUITS'!$A$6:$B$155,2,0)),"",VLOOKUP(B400,'BASE PRODUITS'!$A$6:$B$155,2,0))</f>
        <v>Tubes à hémolyse s500 / Consommable</v>
      </c>
      <c r="D400" s="18">
        <v>2</v>
      </c>
      <c r="E400" s="18"/>
    </row>
    <row r="401" spans="1:5">
      <c r="A401" s="21">
        <v>45835</v>
      </c>
      <c r="B401" s="18" t="s">
        <v>45</v>
      </c>
      <c r="C401" s="10" t="str">
        <f>IF(ISERROR(VLOOKUP(B401,'BASE PRODUITS'!$A$6:$B$155,2,0)),"",VLOOKUP(B401,'BASE PRODUITS'!$A$6:$B$155,2,0))</f>
        <v>Pots de selles s100 / Consommable</v>
      </c>
      <c r="D401" s="18">
        <v>2</v>
      </c>
      <c r="E401" s="18"/>
    </row>
    <row r="402" spans="1:5">
      <c r="A402" s="21">
        <v>45835</v>
      </c>
      <c r="B402" s="18" t="s">
        <v>47</v>
      </c>
      <c r="C402" s="10" t="str">
        <f>IF(ISERROR(VLOOKUP(B402,'BASE PRODUITS'!$A$6:$B$155,2,0)),"",VLOOKUP(B402,'BASE PRODUITS'!$A$6:$B$155,2,0))</f>
        <v>Pots de d'urine s100 / Consommable</v>
      </c>
      <c r="D402" s="18">
        <v>3</v>
      </c>
      <c r="E402" s="18"/>
    </row>
    <row r="403" spans="1:5">
      <c r="A403" s="21">
        <v>45836</v>
      </c>
      <c r="B403" s="18" t="s">
        <v>45</v>
      </c>
      <c r="C403" s="10" t="str">
        <f>IF(ISERROR(VLOOKUP(B403,'BASE PRODUITS'!$A$6:$B$155,2,0)),"",VLOOKUP(B403,'BASE PRODUITS'!$A$6:$B$155,2,0))</f>
        <v>Pots de selles s100 / Consommable</v>
      </c>
      <c r="D403" s="18"/>
      <c r="E403" s="18">
        <v>1</v>
      </c>
    </row>
    <row r="404" spans="1:5">
      <c r="A404" s="21">
        <v>45836</v>
      </c>
      <c r="B404" s="18" t="s">
        <v>47</v>
      </c>
      <c r="C404" s="10" t="str">
        <f>IF(ISERROR(VLOOKUP(B404,'BASE PRODUITS'!$A$6:$B$155,2,0)),"",VLOOKUP(B404,'BASE PRODUITS'!$A$6:$B$155,2,0))</f>
        <v>Pots de d'urine s100 / Consommable</v>
      </c>
      <c r="D404" s="18"/>
      <c r="E404" s="18">
        <v>1</v>
      </c>
    </row>
    <row r="405" spans="1:5">
      <c r="A405" s="21">
        <v>45836</v>
      </c>
      <c r="B405" s="18" t="s">
        <v>37</v>
      </c>
      <c r="C405" s="10" t="str">
        <f>IF(ISERROR(VLOOKUP(B405,'BASE PRODUITS'!$A$6:$B$155,2,0)),"",VLOOKUP(B405,'BASE PRODUITS'!$A$6:$B$155,2,0))</f>
        <v>Tubes à hémolyse s500 / Consommable</v>
      </c>
      <c r="D405" s="18"/>
      <c r="E405" s="18">
        <v>1</v>
      </c>
    </row>
    <row r="406" spans="1:5">
      <c r="A406" s="21">
        <v>45836</v>
      </c>
      <c r="B406" s="18" t="s">
        <v>109</v>
      </c>
      <c r="C406" s="10" t="str">
        <f>IF(ISERROR(VLOOKUP(B406,'BASE PRODUITS'!$A$6:$B$155,2,0)),"",VLOOKUP(B406,'BASE PRODUITS'!$A$6:$B$155,2,0))</f>
        <v>HbA1C b25 / immunologie</v>
      </c>
      <c r="D406" s="18"/>
      <c r="E406" s="18">
        <v>1</v>
      </c>
    </row>
    <row r="407" spans="1:5">
      <c r="A407" s="21">
        <v>45836</v>
      </c>
      <c r="B407" s="18" t="s">
        <v>117</v>
      </c>
      <c r="C407" s="10" t="str">
        <f>IF(ISERROR(VLOOKUP(B407,'BASE PRODUITS'!$A$6:$B$155,2,0)),"",VLOOKUP(B407,'BASE PRODUITS'!$A$6:$B$155,2,0))</f>
        <v>Probe cleanser 50mL / Hématologie</v>
      </c>
      <c r="D407" s="18"/>
      <c r="E407" s="18">
        <v>1</v>
      </c>
    </row>
    <row r="408" spans="1:5">
      <c r="A408" s="21">
        <v>45837</v>
      </c>
      <c r="B408" s="18" t="s">
        <v>5</v>
      </c>
      <c r="C408" s="10" t="str">
        <f>IF(ISERROR(VLOOKUP(B408,'BASE PRODUITS'!$A$6:$B$155,2,0)),"",VLOOKUP(B408,'BASE PRODUITS'!$A$6:$B$155,2,0))</f>
        <v>Tubes Secs 5ml p100 / Consommable</v>
      </c>
      <c r="D408" s="18"/>
      <c r="E408" s="18">
        <v>1</v>
      </c>
    </row>
    <row r="409" spans="1:5">
      <c r="A409" s="21">
        <v>45838</v>
      </c>
      <c r="B409" s="18" t="s">
        <v>247</v>
      </c>
      <c r="C409" s="10" t="str">
        <f>IF(ISERROR(VLOOKUP(B409,'BASE PRODUITS'!$A$6:$B$155,2,0)),"",VLOOKUP(B409,'BASE PRODUITS'!$A$6:$B$155,2,0))</f>
        <v>Contrôle Normal 1x5ml / Biochimie</v>
      </c>
      <c r="D409" s="18"/>
      <c r="E409" s="18">
        <v>1</v>
      </c>
    </row>
    <row r="410" spans="1:5">
      <c r="A410" s="21">
        <v>45838</v>
      </c>
      <c r="B410" s="18" t="s">
        <v>113</v>
      </c>
      <c r="C410" s="10" t="str">
        <f>IF(ISERROR(VLOOKUP(B410,'BASE PRODUITS'!$A$6:$B$155,2,0)),"",VLOOKUP(B410,'BASE PRODUITS'!$A$6:$B$155,2,0))</f>
        <v>Diluent HYCEL 20L / Hématologie</v>
      </c>
      <c r="D410" s="18"/>
      <c r="E410" s="18">
        <v>1</v>
      </c>
    </row>
    <row r="411" spans="1:5">
      <c r="A411" s="21">
        <v>45838</v>
      </c>
      <c r="B411" s="18" t="s">
        <v>227</v>
      </c>
      <c r="C411" s="10" t="str">
        <f>IF(ISERROR(VLOOKUP(B411,'BASE PRODUITS'!$A$6:$B$155,2,0)),"",VLOOKUP(B411,'BASE PRODUITS'!$A$6:$B$155,2,0))</f>
        <v>Albumine 1X125mL  / Biochimie</v>
      </c>
      <c r="D411" s="18"/>
      <c r="E411" s="18">
        <v>1</v>
      </c>
    </row>
    <row r="412" spans="1:5">
      <c r="A412" s="21">
        <v>45839</v>
      </c>
      <c r="B412" s="18" t="s">
        <v>103</v>
      </c>
      <c r="C412" s="10" t="str">
        <f>IF(ISERROR(VLOOKUP(B412,'BASE PRODUITS'!$A$6:$B$155,2,0)),"",VLOOKUP(B412,'BASE PRODUITS'!$A$6:$B$155,2,0))</f>
        <v>Ferritine b25 / immunologie</v>
      </c>
      <c r="D412" s="18"/>
      <c r="E412" s="18">
        <v>1</v>
      </c>
    </row>
    <row r="413" spans="1:5">
      <c r="A413" s="21">
        <v>45839</v>
      </c>
      <c r="B413" s="18" t="s">
        <v>107</v>
      </c>
      <c r="C413" s="10" t="str">
        <f>IF(ISERROR(VLOOKUP(B413,'BASE PRODUITS'!$A$6:$B$155,2,0)),"",VLOOKUP(B413,'BASE PRODUITS'!$A$6:$B$155,2,0))</f>
        <v>D-Dimère b25 / immunologie</v>
      </c>
      <c r="D413" s="18"/>
      <c r="E413" s="18">
        <v>1</v>
      </c>
    </row>
    <row r="414" spans="1:5">
      <c r="A414" s="21">
        <v>45839</v>
      </c>
      <c r="B414" s="18" t="s">
        <v>139</v>
      </c>
      <c r="C414" s="10" t="str">
        <f>IF(ISERROR(VLOOKUP(B414,'BASE PRODUITS'!$A$6:$B$155,2,0)),"",VLOOKUP(B414,'BASE PRODUITS'!$A$6:$B$155,2,0))</f>
        <v>Fibrinogène 1 x 2mL / Hémostase</v>
      </c>
      <c r="D414" s="18"/>
      <c r="E414" s="18">
        <v>1</v>
      </c>
    </row>
    <row r="415" spans="1:5">
      <c r="A415" s="21">
        <v>45840</v>
      </c>
      <c r="B415" s="18" t="s">
        <v>233</v>
      </c>
      <c r="C415" s="10" t="str">
        <f>IF(ISERROR(VLOOKUP(B415,'BASE PRODUITS'!$A$6:$B$155,2,0)),"",VLOOKUP(B415,'BASE PRODUITS'!$A$6:$B$155,2,0))</f>
        <v>Cholestérol Total 1x125mL / Biochimie</v>
      </c>
      <c r="D415" s="18">
        <v>2</v>
      </c>
      <c r="E415" s="18"/>
    </row>
    <row r="416" spans="1:5">
      <c r="A416" s="21">
        <v>45840</v>
      </c>
      <c r="B416" s="18" t="s">
        <v>79</v>
      </c>
      <c r="C416" s="10" t="str">
        <f>IF(ISERROR(VLOOKUP(B416,'BASE PRODUITS'!$A$6:$B$155,2,0)),"",VLOOKUP(B416,'BASE PRODUITS'!$A$6:$B$155,2,0))</f>
        <v>Helicobacter pylori b20 / immunologie</v>
      </c>
      <c r="D416" s="18">
        <v>1</v>
      </c>
      <c r="E416" s="18"/>
    </row>
    <row r="417" spans="1:5">
      <c r="A417" s="21">
        <v>45840</v>
      </c>
      <c r="B417" s="18" t="s">
        <v>67</v>
      </c>
      <c r="C417" s="10" t="str">
        <f>IF(ISERROR(VLOOKUP(B417,'BASE PRODUITS'!$A$6:$B$155,2,0)),"",VLOOKUP(B417,'BASE PRODUITS'!$A$6:$B$155,2,0))</f>
        <v>AgHBS HIGHTOP b40 / immunologie</v>
      </c>
      <c r="D417" s="18">
        <v>1</v>
      </c>
      <c r="E417" s="18"/>
    </row>
    <row r="418" spans="1:5">
      <c r="A418" s="21">
        <v>45840</v>
      </c>
      <c r="B418" s="18" t="s">
        <v>95</v>
      </c>
      <c r="C418" s="10" t="str">
        <f>IF(ISERROR(VLOOKUP(B418,'BASE PRODUITS'!$A$6:$B$155,2,0)),"",VLOOKUP(B418,'BASE PRODUITS'!$A$6:$B$155,2,0))</f>
        <v>Sphillis en cassette bte 25 / immunologie</v>
      </c>
      <c r="D418" s="18">
        <v>1</v>
      </c>
      <c r="E418" s="18"/>
    </row>
    <row r="419" spans="1:5">
      <c r="A419" s="21">
        <v>45840</v>
      </c>
      <c r="B419" s="18" t="s">
        <v>83</v>
      </c>
      <c r="C419" s="10" t="str">
        <f>IF(ISERROR(VLOOKUP(B419,'BASE PRODUITS'!$A$6:$B$155,2,0)),"",VLOOKUP(B419,'BASE PRODUITS'!$A$6:$B$155,2,0))</f>
        <v>Dengue Duo b25 / immunologie</v>
      </c>
      <c r="D419" s="18">
        <v>10</v>
      </c>
      <c r="E419" s="18"/>
    </row>
    <row r="420" spans="1:5">
      <c r="A420" s="21">
        <v>45840</v>
      </c>
      <c r="B420" s="18" t="s">
        <v>13</v>
      </c>
      <c r="C420" s="10" t="str">
        <f>IF(ISERROR(VLOOKUP(B420,'BASE PRODUITS'!$A$6:$B$155,2,0)),"",VLOOKUP(B420,'BASE PRODUITS'!$A$6:$B$155,2,0))</f>
        <v>Lames b50 / Consommable</v>
      </c>
      <c r="D420" s="18">
        <v>50</v>
      </c>
      <c r="E420" s="18"/>
    </row>
    <row r="421" spans="1:5">
      <c r="A421" s="21">
        <v>45840</v>
      </c>
      <c r="B421" s="18" t="s">
        <v>61</v>
      </c>
      <c r="C421" s="10" t="str">
        <f>IF(ISERROR(VLOOKUP(B421,'BASE PRODUITS'!$A$6:$B$155,2,0)),"",VLOOKUP(B421,'BASE PRODUITS'!$A$6:$B$155,2,0))</f>
        <v>Ecouvillons stériles s100 / Consommable</v>
      </c>
      <c r="D421" s="18">
        <v>1</v>
      </c>
      <c r="E421" s="18"/>
    </row>
    <row r="422" spans="1:5">
      <c r="A422" s="21">
        <v>45840</v>
      </c>
      <c r="B422" s="18" t="s">
        <v>247</v>
      </c>
      <c r="C422" s="10" t="str">
        <f>IF(ISERROR(VLOOKUP(B422,'BASE PRODUITS'!$A$6:$B$155,2,0)),"",VLOOKUP(B422,'BASE PRODUITS'!$A$6:$B$155,2,0))</f>
        <v>Contrôle Normal 1x5ml / Biochimie</v>
      </c>
      <c r="D422" s="18"/>
      <c r="E422" s="18">
        <v>1</v>
      </c>
    </row>
    <row r="423" spans="1:5">
      <c r="A423" s="21">
        <v>45840</v>
      </c>
      <c r="B423" s="18" t="s">
        <v>233</v>
      </c>
      <c r="C423" s="10" t="str">
        <f>IF(ISERROR(VLOOKUP(B423,'BASE PRODUITS'!$A$6:$B$155,2,0)),"",VLOOKUP(B423,'BASE PRODUITS'!$A$6:$B$155,2,0))</f>
        <v>Cholestérol Total 1x125mL / Biochimie</v>
      </c>
      <c r="D423" s="18"/>
      <c r="E423" s="18">
        <v>1</v>
      </c>
    </row>
    <row r="424" spans="1:5">
      <c r="A424" s="21">
        <v>45845</v>
      </c>
      <c r="B424" s="18" t="s">
        <v>13</v>
      </c>
      <c r="C424" s="10" t="str">
        <f>IF(ISERROR(VLOOKUP(B424,'BASE PRODUITS'!$A$6:$B$155,2,0)),"",VLOOKUP(B424,'BASE PRODUITS'!$A$6:$B$155,2,0))</f>
        <v>Lames b50 / Consommable</v>
      </c>
      <c r="D424" s="18"/>
      <c r="E424" s="18">
        <v>10</v>
      </c>
    </row>
    <row r="425" spans="1:5">
      <c r="A425" s="21">
        <v>45842</v>
      </c>
      <c r="B425" s="18" t="s">
        <v>219</v>
      </c>
      <c r="C425" s="10" t="str">
        <f>IF(ISERROR(VLOOKUP(B425,'BASE PRODUITS'!$A$6:$B$155,2,0)),"",VLOOKUP(B425,'BASE PRODUITS'!$A$6:$B$155,2,0))</f>
        <v>Créatinine 125 mL / Biochimie</v>
      </c>
      <c r="D425" s="18"/>
      <c r="E425" s="18">
        <v>1</v>
      </c>
    </row>
    <row r="426" spans="1:5">
      <c r="A426" s="21">
        <v>45842</v>
      </c>
      <c r="B426" s="18" t="s">
        <v>83</v>
      </c>
      <c r="C426" s="10" t="str">
        <f>IF(ISERROR(VLOOKUP(B426,'BASE PRODUITS'!$A$6:$B$155,2,0)),"",VLOOKUP(B426,'BASE PRODUITS'!$A$6:$B$155,2,0))</f>
        <v>Dengue Duo b25 / immunologie</v>
      </c>
      <c r="D426" s="18"/>
      <c r="E426" s="18">
        <v>2</v>
      </c>
    </row>
    <row r="427" spans="1:5">
      <c r="A427" s="21">
        <v>45843</v>
      </c>
      <c r="B427" s="18" t="s">
        <v>5</v>
      </c>
      <c r="C427" s="10" t="str">
        <f>IF(ISERROR(VLOOKUP(B427,'BASE PRODUITS'!$A$6:$B$155,2,0)),"",VLOOKUP(B427,'BASE PRODUITS'!$A$6:$B$155,2,0))</f>
        <v>Tubes Secs 5ml p100 / Consommable</v>
      </c>
      <c r="D427" s="18"/>
      <c r="E427" s="18">
        <v>1</v>
      </c>
    </row>
    <row r="428" spans="1:5">
      <c r="A428" s="21">
        <v>45843</v>
      </c>
      <c r="B428" s="18" t="s">
        <v>9</v>
      </c>
      <c r="C428" s="10" t="str">
        <f>IF(ISERROR(VLOOKUP(B428,'BASE PRODUITS'!$A$6:$B$155,2,0)),"",VLOOKUP(B428,'BASE PRODUITS'!$A$6:$B$155,2,0))</f>
        <v>Tubes EDTA 5ml p100 / Consommable</v>
      </c>
      <c r="D428" s="18"/>
      <c r="E428" s="18">
        <v>1</v>
      </c>
    </row>
    <row r="429" spans="1:5">
      <c r="A429" s="21">
        <v>45843</v>
      </c>
      <c r="B429" s="18" t="s">
        <v>19</v>
      </c>
      <c r="C429" s="10" t="str">
        <f>IF(ISERROR(VLOOKUP(B429,'BASE PRODUITS'!$A$6:$B$155,2,0)),"",VLOOKUP(B429,'BASE PRODUITS'!$A$6:$B$155,2,0))</f>
        <v>Aiguilles Vacutainers  G21 b100 / Consommable</v>
      </c>
      <c r="D429" s="18"/>
      <c r="E429" s="18">
        <v>1</v>
      </c>
    </row>
    <row r="430" spans="1:5">
      <c r="A430" s="21">
        <v>45846</v>
      </c>
      <c r="B430" s="18" t="s">
        <v>91</v>
      </c>
      <c r="C430" s="10" t="str">
        <f>IF(ISERROR(VLOOKUP(B430,'BASE PRODUITS'!$A$6:$B$155,2,0)),"",VLOOKUP(B430,'BASE PRODUITS'!$A$6:$B$155,2,0))</f>
        <v>RPR charbon 3ml / immunologie</v>
      </c>
      <c r="D430" s="18"/>
      <c r="E430" s="18">
        <v>1</v>
      </c>
    </row>
    <row r="431" spans="1:5">
      <c r="A431" s="21">
        <v>45846</v>
      </c>
      <c r="B431" s="18" t="s">
        <v>257</v>
      </c>
      <c r="C431" s="10" t="str">
        <f>IF(ISERROR(VLOOKUP(B431,'BASE PRODUITS'!$A$6:$B$155,2,0)),"",VLOOKUP(B431,'BASE PRODUITS'!$A$6:$B$155,2,0))</f>
        <v>Galerie API 20E / Bactéologie 1x25</v>
      </c>
      <c r="D431" s="18"/>
      <c r="E431" s="18">
        <v>1</v>
      </c>
    </row>
    <row r="432" spans="1:5">
      <c r="A432" s="21">
        <v>45848</v>
      </c>
      <c r="B432" s="18" t="s">
        <v>215</v>
      </c>
      <c r="C432" s="10" t="str">
        <f>IF(ISERROR(VLOOKUP(B432,'BASE PRODUITS'!$A$6:$B$155,2,0)),"",VLOOKUP(B432,'BASE PRODUITS'!$A$6:$B$155,2,0))</f>
        <v>Glucose 1X125mL / Biochimie</v>
      </c>
      <c r="D432" s="18"/>
      <c r="E432" s="18">
        <v>1</v>
      </c>
    </row>
    <row r="433" spans="1:5">
      <c r="A433" s="21">
        <v>42197</v>
      </c>
      <c r="B433" s="18" t="s">
        <v>121</v>
      </c>
      <c r="C433" s="10" t="str">
        <f>IF(ISERROR(VLOOKUP(B433,'BASE PRODUITS'!$A$6:$B$155,2,0)),"",VLOOKUP(B433,'BASE PRODUITS'!$A$6:$B$155,2,0))</f>
        <v>Groupage B 10mL / Hématologie</v>
      </c>
      <c r="D433" s="18"/>
      <c r="E433" s="18">
        <v>1</v>
      </c>
    </row>
    <row r="434" spans="1:5">
      <c r="A434" s="21">
        <v>45850</v>
      </c>
      <c r="B434" s="18" t="s">
        <v>123</v>
      </c>
      <c r="C434" s="10" t="str">
        <f>IF(ISERROR(VLOOKUP(B434,'BASE PRODUITS'!$A$6:$B$155,2,0)),"",VLOOKUP(B434,'BASE PRODUITS'!$A$6:$B$155,2,0))</f>
        <v>Groupage AB 10mL / Hématologie</v>
      </c>
      <c r="D434" s="18"/>
      <c r="E434" s="18">
        <v>1</v>
      </c>
    </row>
    <row r="435" spans="1:5">
      <c r="A435" s="21">
        <v>45852</v>
      </c>
      <c r="B435" s="18" t="s">
        <v>115</v>
      </c>
      <c r="C435" s="10" t="str">
        <f>IF(ISERROR(VLOOKUP(B435,'BASE PRODUITS'!$A$6:$B$155,2,0)),"",VLOOKUP(B435,'BASE PRODUITS'!$A$6:$B$155,2,0))</f>
        <v>Lyse HYCEL 500mL / Hématologie</v>
      </c>
      <c r="D435" s="18"/>
      <c r="E435" s="18">
        <v>1</v>
      </c>
    </row>
    <row r="436" spans="1:5">
      <c r="A436" s="21">
        <v>45853</v>
      </c>
      <c r="B436" s="18" t="s">
        <v>83</v>
      </c>
      <c r="C436" s="10" t="str">
        <f>IF(ISERROR(VLOOKUP(B436,'BASE PRODUITS'!$A$6:$B$155,2,0)),"",VLOOKUP(B436,'BASE PRODUITS'!$A$6:$B$155,2,0))</f>
        <v>Dengue Duo b25 / immunologie</v>
      </c>
      <c r="D436" s="18"/>
      <c r="E436" s="18">
        <v>1</v>
      </c>
    </row>
    <row r="437" spans="1:5">
      <c r="A437" s="21">
        <v>45856</v>
      </c>
      <c r="B437" s="18" t="s">
        <v>37</v>
      </c>
      <c r="C437" s="10" t="str">
        <f>IF(ISERROR(VLOOKUP(B437,'BASE PRODUITS'!$A$6:$B$155,2,0)),"",VLOOKUP(B437,'BASE PRODUITS'!$A$6:$B$155,2,0))</f>
        <v>Tubes à hémolyse s500 / Consommable</v>
      </c>
      <c r="D437" s="18"/>
      <c r="E437" s="18">
        <v>1</v>
      </c>
    </row>
    <row r="438" spans="1:5">
      <c r="A438" s="21">
        <v>45858</v>
      </c>
      <c r="B438" s="18" t="s">
        <v>23</v>
      </c>
      <c r="C438" s="10" t="str">
        <f>IF(ISERROR(VLOOKUP(B438,'BASE PRODUITS'!$A$6:$B$155,2,0)),"",VLOOKUP(B438,'BASE PRODUITS'!$A$6:$B$155,2,0))</f>
        <v>Embouts Bleues s500 / Consommable</v>
      </c>
      <c r="D438" s="18"/>
      <c r="E438" s="18">
        <v>2</v>
      </c>
    </row>
    <row r="439" spans="1:5">
      <c r="A439" s="21">
        <v>45859</v>
      </c>
      <c r="B439" s="18" t="s">
        <v>57</v>
      </c>
      <c r="C439" s="10" t="str">
        <f>IF(ISERROR(VLOOKUP(B439,'BASE PRODUITS'!$A$6:$B$155,2,0)),"",VLOOKUP(B439,'BASE PRODUITS'!$A$6:$B$155,2,0))</f>
        <v>Eau de Javel compriméx1  / Consommable</v>
      </c>
      <c r="D439" s="18"/>
      <c r="E439" s="18">
        <v>2</v>
      </c>
    </row>
    <row r="440" spans="1:5">
      <c r="A440" s="21">
        <v>45860</v>
      </c>
      <c r="B440" s="18" t="s">
        <v>67</v>
      </c>
      <c r="C440" s="10" t="str">
        <f>IF(ISERROR(VLOOKUP(B440,'BASE PRODUITS'!$A$6:$B$155,2,0)),"",VLOOKUP(B440,'BASE PRODUITS'!$A$6:$B$155,2,0))</f>
        <v>AgHBS HIGHTOP b40 / immunologie</v>
      </c>
      <c r="D440" s="18"/>
      <c r="E440" s="18">
        <v>1</v>
      </c>
    </row>
    <row r="441" spans="1:5">
      <c r="A441" s="21">
        <v>45861</v>
      </c>
      <c r="B441" s="18" t="s">
        <v>35</v>
      </c>
      <c r="C441" s="10" t="str">
        <f>IF(ISERROR(VLOOKUP(B441,'BASE PRODUITS'!$A$6:$B$155,2,0)),"",VLOOKUP(B441,'BASE PRODUITS'!$A$6:$B$155,2,0))</f>
        <v>Anses calibrés stériles 10µl s10 / Consommable</v>
      </c>
      <c r="D441" s="18"/>
      <c r="E441" s="18">
        <v>2</v>
      </c>
    </row>
    <row r="442" spans="1:5">
      <c r="A442" s="21">
        <v>45861</v>
      </c>
      <c r="B442" s="18" t="s">
        <v>15</v>
      </c>
      <c r="C442" s="10" t="str">
        <f>IF(ISERROR(VLOOKUP(B442,'BASE PRODUITS'!$A$6:$B$155,2,0)),"",VLOOKUP(B442,'BASE PRODUITS'!$A$6:$B$155,2,0))</f>
        <v>lamelles b100 / Consommable</v>
      </c>
      <c r="D442" s="18"/>
      <c r="E442" s="18">
        <v>1</v>
      </c>
    </row>
    <row r="443" spans="1:5">
      <c r="A443" s="21">
        <v>45861</v>
      </c>
      <c r="B443" s="18" t="s">
        <v>69</v>
      </c>
      <c r="C443" s="10" t="str">
        <f>IF(ISERROR(VLOOKUP(B443,'BASE PRODUITS'!$A$6:$B$155,2,0)),"",VLOOKUP(B443,'BASE PRODUITS'!$A$6:$B$155,2,0))</f>
        <v>Hepatite C SD b25 / immunologie</v>
      </c>
      <c r="D443" s="18"/>
      <c r="E443" s="18">
        <v>1</v>
      </c>
    </row>
    <row r="444" spans="1:5">
      <c r="A444" s="21">
        <v>45862</v>
      </c>
      <c r="B444" s="18" t="s">
        <v>145</v>
      </c>
      <c r="C444" s="10" t="str">
        <f>IF(ISERROR(VLOOKUP(B444,'BASE PRODUITS'!$A$6:$B$155,2,0)),"",VLOOKUP(B444,'BASE PRODUITS'!$A$6:$B$155,2,0))</f>
        <v>Ci-Trol 1 1 x 1mL  / Hémostase</v>
      </c>
      <c r="D444" s="18"/>
      <c r="E444" s="18">
        <v>1</v>
      </c>
    </row>
    <row r="445" spans="1:5">
      <c r="A445" s="21">
        <v>45862</v>
      </c>
      <c r="B445" s="18" t="s">
        <v>147</v>
      </c>
      <c r="C445" s="10" t="str">
        <f>IF(ISERROR(VLOOKUP(B445,'BASE PRODUITS'!$A$6:$B$155,2,0)),"",VLOOKUP(B445,'BASE PRODUITS'!$A$6:$B$155,2,0))</f>
        <v>Ci-Trol 2 1 x 1mL  / Hémostase</v>
      </c>
      <c r="D445" s="18"/>
      <c r="E445" s="18">
        <v>1</v>
      </c>
    </row>
    <row r="446" spans="1:5">
      <c r="A446" s="21">
        <v>45862</v>
      </c>
      <c r="B446" s="18" t="s">
        <v>63</v>
      </c>
      <c r="C446" s="10" t="str">
        <f>IF(ISERROR(VLOOKUP(B446,'BASE PRODUITS'!$A$6:$B$155,2,0)),"",VLOOKUP(B446,'BASE PRODUITS'!$A$6:$B$155,2,0))</f>
        <v>Cuvettes FL 1 x 100 / Consommable</v>
      </c>
      <c r="D446" s="18"/>
      <c r="E446" s="18">
        <v>1</v>
      </c>
    </row>
    <row r="447" spans="1:5">
      <c r="A447" s="21">
        <v>45864</v>
      </c>
      <c r="B447" s="18" t="s">
        <v>21</v>
      </c>
      <c r="C447" s="10" t="str">
        <f>IF(ISERROR(VLOOKUP(B447,'BASE PRODUITS'!$A$6:$B$155,2,0)),"",VLOOKUP(B447,'BASE PRODUITS'!$A$6:$B$155,2,0))</f>
        <v>Lancettes de Sécurité G26 b100 / Consommable</v>
      </c>
      <c r="D447" s="18"/>
      <c r="E447" s="18">
        <v>1</v>
      </c>
    </row>
    <row r="448" spans="1:5">
      <c r="A448" s="21">
        <v>45864</v>
      </c>
      <c r="B448" s="18" t="s">
        <v>87</v>
      </c>
      <c r="C448" s="10" t="str">
        <f>IF(ISERROR(VLOOKUP(B448,'BASE PRODUITS'!$A$6:$B$155,2,0)),"",VLOOKUP(B448,'BASE PRODUITS'!$A$6:$B$155,2,0))</f>
        <v>Malaria Ag b10 / immunologie</v>
      </c>
      <c r="D448" s="18"/>
      <c r="E448" s="18">
        <v>2</v>
      </c>
    </row>
    <row r="449" spans="1:5">
      <c r="A449" s="21">
        <v>45864</v>
      </c>
      <c r="B449" s="18" t="s">
        <v>83</v>
      </c>
      <c r="C449" s="10" t="str">
        <f>IF(ISERROR(VLOOKUP(B449,'BASE PRODUITS'!$A$6:$B$155,2,0)),"",VLOOKUP(B449,'BASE PRODUITS'!$A$6:$B$155,2,0))</f>
        <v>Dengue Duo b25 / immunologie</v>
      </c>
      <c r="D449" s="18"/>
      <c r="E449" s="18">
        <v>1</v>
      </c>
    </row>
    <row r="450" spans="1:5">
      <c r="A450" s="21">
        <v>45864</v>
      </c>
      <c r="B450" s="18" t="s">
        <v>41</v>
      </c>
      <c r="C450" s="10" t="str">
        <f>IF(ISERROR(VLOOKUP(B450,'BASE PRODUITS'!$A$6:$B$155,2,0)),"",VLOOKUP(B450,'BASE PRODUITS'!$A$6:$B$155,2,0))</f>
        <v>Boites de petri s20 / Consommable</v>
      </c>
      <c r="D450" s="18"/>
      <c r="E450" s="18">
        <v>3</v>
      </c>
    </row>
    <row r="451" spans="1:5">
      <c r="A451" s="21">
        <v>45864</v>
      </c>
      <c r="B451" s="18" t="s">
        <v>53</v>
      </c>
      <c r="C451" s="10" t="str">
        <f>IF(ISERROR(VLOOKUP(B451,'BASE PRODUITS'!$A$6:$B$155,2,0)),"",VLOOKUP(B451,'BASE PRODUITS'!$A$6:$B$155,2,0))</f>
        <v>Alcool 96° 1 L / Consommable</v>
      </c>
      <c r="D451" s="18"/>
      <c r="E451" s="18">
        <v>2</v>
      </c>
    </row>
    <row r="452" spans="1:5">
      <c r="A452" s="21">
        <v>45867</v>
      </c>
      <c r="B452" s="18" t="s">
        <v>179</v>
      </c>
      <c r="C452" s="10" t="str">
        <f>IF(ISERROR(VLOOKUP(B452,'BASE PRODUITS'!$A$6:$B$155,2,0)),"",VLOOKUP(B452,'BASE PRODUITS'!$A$6:$B$155,2,0))</f>
        <v>cefixim 1 X 50 / Microbiologie</v>
      </c>
      <c r="D452" s="18"/>
      <c r="E452" s="18">
        <v>1</v>
      </c>
    </row>
    <row r="453" spans="1:5">
      <c r="A453" s="21">
        <v>45867</v>
      </c>
      <c r="B453" s="18" t="s">
        <v>249</v>
      </c>
      <c r="C453" s="10" t="str">
        <f>IF(ISERROR(VLOOKUP(B453,'BASE PRODUITS'!$A$6:$B$155,2,0)),"",VLOOKUP(B453,'BASE PRODUITS'!$A$6:$B$155,2,0))</f>
        <v>Plaque pour TPHA 96 puits</v>
      </c>
      <c r="D453" s="18"/>
      <c r="E453" s="18">
        <v>1</v>
      </c>
    </row>
    <row r="454" spans="1:5">
      <c r="A454" s="21">
        <v>45867</v>
      </c>
      <c r="B454" s="18" t="s">
        <v>257</v>
      </c>
      <c r="C454" s="10" t="str">
        <f>IF(ISERROR(VLOOKUP(B454,'BASE PRODUITS'!$A$6:$B$155,2,0)),"",VLOOKUP(B454,'BASE PRODUITS'!$A$6:$B$155,2,0))</f>
        <v>Galerie API 20E / Bactéologie 1x25</v>
      </c>
      <c r="D454" s="18"/>
      <c r="E454" s="18">
        <v>1</v>
      </c>
    </row>
    <row r="455" spans="1:5">
      <c r="A455" s="21">
        <v>45868</v>
      </c>
      <c r="B455" s="18" t="s">
        <v>25</v>
      </c>
      <c r="C455" s="10" t="str">
        <f>IF(ISERROR(VLOOKUP(B455,'BASE PRODUITS'!$A$6:$B$155,2,0)),"",VLOOKUP(B455,'BASE PRODUITS'!$A$6:$B$155,2,0))</f>
        <v>embouts jaunes s1000 / Consommable</v>
      </c>
      <c r="D455" s="18"/>
      <c r="E455" s="18">
        <v>2</v>
      </c>
    </row>
    <row r="456" spans="1:5">
      <c r="A456" s="21">
        <v>45869</v>
      </c>
      <c r="B456" s="18" t="s">
        <v>13</v>
      </c>
      <c r="C456" s="10" t="str">
        <f>IF(ISERROR(VLOOKUP(B456,'BASE PRODUITS'!$A$6:$B$155,2,0)),"",VLOOKUP(B456,'BASE PRODUITS'!$A$6:$B$155,2,0))</f>
        <v>Lames b50 / Consommable</v>
      </c>
      <c r="D456" s="18"/>
      <c r="E456" s="18">
        <v>2</v>
      </c>
    </row>
    <row r="457" spans="1:5">
      <c r="A457" s="21">
        <v>45869</v>
      </c>
      <c r="B457" s="18" t="s">
        <v>35</v>
      </c>
      <c r="C457" s="10" t="str">
        <f>IF(ISERROR(VLOOKUP(B457,'BASE PRODUITS'!$A$6:$B$155,2,0)),"",VLOOKUP(B457,'BASE PRODUITS'!$A$6:$B$155,2,0))</f>
        <v>Anses calibrés stériles 10µl s10 / Consommable</v>
      </c>
      <c r="D457" s="18"/>
      <c r="E457" s="18">
        <v>10</v>
      </c>
    </row>
    <row r="458" spans="1:5">
      <c r="A458" s="21">
        <v>45869</v>
      </c>
      <c r="B458" s="18" t="s">
        <v>5</v>
      </c>
      <c r="C458" s="10" t="str">
        <f>IF(ISERROR(VLOOKUP(B458,'BASE PRODUITS'!$A$6:$B$155,2,0)),"",VLOOKUP(B458,'BASE PRODUITS'!$A$6:$B$155,2,0))</f>
        <v>Tubes Secs 5ml p100 / Consommable</v>
      </c>
      <c r="D458" s="18"/>
      <c r="E458" s="18">
        <v>1</v>
      </c>
    </row>
    <row r="459" spans="1:5">
      <c r="A459" s="21">
        <v>45869</v>
      </c>
      <c r="B459" s="18" t="s">
        <v>59</v>
      </c>
      <c r="C459" s="10" t="str">
        <f>IF(ISERROR(VLOOKUP(B459,'BASE PRODUITS'!$A$6:$B$155,2,0)),"",VLOOKUP(B459,'BASE PRODUITS'!$A$6:$B$155,2,0))</f>
        <v>Boite à tranchant en carton / Consommable</v>
      </c>
      <c r="D459" s="18"/>
      <c r="E459" s="18">
        <v>1</v>
      </c>
    </row>
    <row r="460" spans="1:5">
      <c r="A460" s="21">
        <v>45869</v>
      </c>
      <c r="B460" s="18" t="s">
        <v>61</v>
      </c>
      <c r="C460" s="10" t="str">
        <f>IF(ISERROR(VLOOKUP(B460,'BASE PRODUITS'!$A$6:$B$155,2,0)),"",VLOOKUP(B460,'BASE PRODUITS'!$A$6:$B$155,2,0))</f>
        <v>Ecouvillons stériles s100 / Consommable</v>
      </c>
      <c r="D460" s="18"/>
      <c r="E460" s="18">
        <v>1</v>
      </c>
    </row>
    <row r="461" spans="1:5">
      <c r="A461" s="21">
        <v>45869</v>
      </c>
      <c r="B461" s="18" t="s">
        <v>19</v>
      </c>
      <c r="C461" s="10" t="str">
        <f>IF(ISERROR(VLOOKUP(B461,'BASE PRODUITS'!$A$6:$B$155,2,0)),"",VLOOKUP(B461,'BASE PRODUITS'!$A$6:$B$155,2,0))</f>
        <v>Aiguilles Vacutainers  G21 b100 / Consommable</v>
      </c>
      <c r="D461" s="18">
        <v>10</v>
      </c>
      <c r="E461" s="18"/>
    </row>
    <row r="462" spans="1:5">
      <c r="A462" s="21">
        <v>45869</v>
      </c>
      <c r="B462" s="18" t="s">
        <v>23</v>
      </c>
      <c r="C462" s="10" t="str">
        <f>IF(ISERROR(VLOOKUP(B462,'BASE PRODUITS'!$A$6:$B$155,2,0)),"",VLOOKUP(B462,'BASE PRODUITS'!$A$6:$B$155,2,0))</f>
        <v>Embouts Bleues s500 / Consommable</v>
      </c>
      <c r="D462" s="18">
        <v>3</v>
      </c>
      <c r="E462" s="18"/>
    </row>
    <row r="463" spans="1:5">
      <c r="A463" s="21">
        <v>45869</v>
      </c>
      <c r="B463" s="18" t="s">
        <v>25</v>
      </c>
      <c r="C463" s="10" t="str">
        <f>IF(ISERROR(VLOOKUP(B463,'BASE PRODUITS'!$A$6:$B$155,2,0)),"",VLOOKUP(B463,'BASE PRODUITS'!$A$6:$B$155,2,0))</f>
        <v>embouts jaunes s1000 / Consommable</v>
      </c>
      <c r="D463" s="18">
        <v>4</v>
      </c>
      <c r="E463" s="18"/>
    </row>
    <row r="464" spans="1:5">
      <c r="A464" s="21">
        <v>45869</v>
      </c>
      <c r="B464" s="18" t="s">
        <v>113</v>
      </c>
      <c r="C464" s="10" t="str">
        <f>IF(ISERROR(VLOOKUP(B464,'BASE PRODUITS'!$A$6:$B$155,2,0)),"",VLOOKUP(B464,'BASE PRODUITS'!$A$6:$B$155,2,0))</f>
        <v>Diluent HYCEL 20L / Hématologie</v>
      </c>
      <c r="D464" s="18">
        <v>1</v>
      </c>
      <c r="E464" s="18"/>
    </row>
    <row r="465" spans="1:5">
      <c r="A465" s="21">
        <v>45869</v>
      </c>
      <c r="B465" s="18" t="s">
        <v>117</v>
      </c>
      <c r="C465" s="10" t="str">
        <f>IF(ISERROR(VLOOKUP(B465,'BASE PRODUITS'!$A$6:$B$155,2,0)),"",VLOOKUP(B465,'BASE PRODUITS'!$A$6:$B$155,2,0))</f>
        <v>Probe cleanser 50mL / Hématologie</v>
      </c>
      <c r="D465" s="18">
        <v>1</v>
      </c>
      <c r="E465" s="18"/>
    </row>
    <row r="466" spans="1:5">
      <c r="A466" s="21">
        <v>45869</v>
      </c>
      <c r="B466" s="18" t="s">
        <v>111</v>
      </c>
      <c r="C466" s="10" t="str">
        <f>IF(ISERROR(VLOOKUP(B466,'BASE PRODUITS'!$A$6:$B$155,2,0)),"",VLOOKUP(B466,'BASE PRODUITS'!$A$6:$B$155,2,0))</f>
        <v>PCT b25 / immunologie</v>
      </c>
      <c r="D466" s="18">
        <v>1</v>
      </c>
      <c r="E466" s="18"/>
    </row>
    <row r="467" spans="1:5">
      <c r="A467" s="21">
        <v>45869</v>
      </c>
      <c r="B467" s="18" t="s">
        <v>37</v>
      </c>
      <c r="C467" s="10" t="str">
        <f>IF(ISERROR(VLOOKUP(B467,'BASE PRODUITS'!$A$6:$B$155,2,0)),"",VLOOKUP(B467,'BASE PRODUITS'!$A$6:$B$155,2,0))</f>
        <v>Tubes à hémolyse s500 / Consommable</v>
      </c>
      <c r="D467" s="18">
        <v>2</v>
      </c>
      <c r="E467" s="18"/>
    </row>
    <row r="468" spans="1:5">
      <c r="A468" s="21">
        <v>45869</v>
      </c>
      <c r="B468" s="18" t="s">
        <v>135</v>
      </c>
      <c r="C468" s="10" t="str">
        <f>IF(ISERROR(VLOOKUP(B468,'BASE PRODUITS'!$A$6:$B$155,2,0)),"",VLOOKUP(B468,'BASE PRODUITS'!$A$6:$B$155,2,0))</f>
        <v>TCA Actin FS 1 x 2mL/ Hémostase</v>
      </c>
      <c r="D468" s="18"/>
      <c r="E468" s="18">
        <v>1</v>
      </c>
    </row>
    <row r="469" spans="1:5">
      <c r="A469" s="21">
        <v>45869</v>
      </c>
      <c r="B469" s="18" t="s">
        <v>117</v>
      </c>
      <c r="C469" s="10" t="str">
        <f>IF(ISERROR(VLOOKUP(B469,'BASE PRODUITS'!$A$6:$B$155,2,0)),"",VLOOKUP(B469,'BASE PRODUITS'!$A$6:$B$155,2,0))</f>
        <v>Probe cleanser 50mL / Hématologie</v>
      </c>
      <c r="D469" s="18"/>
      <c r="E469" s="18">
        <v>1</v>
      </c>
    </row>
    <row r="470" spans="1:5">
      <c r="A470" s="21">
        <v>45869</v>
      </c>
      <c r="B470" s="18" t="s">
        <v>19</v>
      </c>
      <c r="C470" s="10" t="str">
        <f>IF(ISERROR(VLOOKUP(B470,'BASE PRODUITS'!$A$6:$B$155,2,0)),"",VLOOKUP(B470,'BASE PRODUITS'!$A$6:$B$155,2,0))</f>
        <v>Aiguilles Vacutainers  G21 b100 / Consommable</v>
      </c>
      <c r="D470" s="18"/>
      <c r="E470" s="18">
        <v>2</v>
      </c>
    </row>
    <row r="471" spans="1:5">
      <c r="A471" s="21">
        <v>45869</v>
      </c>
      <c r="B471" s="18" t="s">
        <v>15</v>
      </c>
      <c r="C471" s="10" t="str">
        <f>IF(ISERROR(VLOOKUP(B471,'BASE PRODUITS'!$A$6:$B$155,2,0)),"",VLOOKUP(B471,'BASE PRODUITS'!$A$6:$B$155,2,0))</f>
        <v>lamelles b100 / Consommable</v>
      </c>
      <c r="D471" s="18"/>
      <c r="E471" s="18">
        <v>1</v>
      </c>
    </row>
    <row r="472" spans="1:5">
      <c r="A472" s="21">
        <v>45870</v>
      </c>
      <c r="B472" s="18" t="s">
        <v>65</v>
      </c>
      <c r="C472" s="10" t="str">
        <f>IF(ISERROR(VLOOKUP(B472,'BASE PRODUITS'!$A$6:$B$155,2,0)),"",VLOOKUP(B472,'BASE PRODUITS'!$A$6:$B$155,2,0))</f>
        <v>CRP  Turbilatex 1X 5ML +1 X 45ML / immunologie</v>
      </c>
      <c r="D472" s="18"/>
      <c r="E472" s="18">
        <v>1</v>
      </c>
    </row>
    <row r="473" spans="1:5">
      <c r="A473" s="21">
        <v>45870</v>
      </c>
      <c r="B473" s="18" t="s">
        <v>83</v>
      </c>
      <c r="C473" s="10" t="str">
        <f>IF(ISERROR(VLOOKUP(B473,'BASE PRODUITS'!$A$6:$B$155,2,0)),"",VLOOKUP(B473,'BASE PRODUITS'!$A$6:$B$155,2,0))</f>
        <v>Dengue Duo b25 / immunologie</v>
      </c>
      <c r="D473" s="18"/>
      <c r="E473" s="18">
        <v>1</v>
      </c>
    </row>
    <row r="474" spans="1:5">
      <c r="A474" s="21">
        <v>45874</v>
      </c>
      <c r="B474" s="18" t="s">
        <v>13</v>
      </c>
      <c r="C474" s="10" t="str">
        <f>IF(ISERROR(VLOOKUP(B474,'BASE PRODUITS'!$A$6:$B$155,2,0)),"",VLOOKUP(B474,'BASE PRODUITS'!$A$6:$B$155,2,0))</f>
        <v>Lames b50 / Consommable</v>
      </c>
      <c r="D474" s="18"/>
      <c r="E474" s="18">
        <v>3</v>
      </c>
    </row>
    <row r="475" spans="1:5">
      <c r="A475" s="21">
        <v>45874</v>
      </c>
      <c r="B475" s="18" t="s">
        <v>5</v>
      </c>
      <c r="C475" s="10" t="str">
        <f>IF(ISERROR(VLOOKUP(B475,'BASE PRODUITS'!$A$6:$B$155,2,0)),"",VLOOKUP(B475,'BASE PRODUITS'!$A$6:$B$155,2,0))</f>
        <v>Tubes Secs 5ml p100 / Consommable</v>
      </c>
      <c r="D475" s="18"/>
      <c r="E475" s="18">
        <v>1</v>
      </c>
    </row>
    <row r="476" spans="1:5">
      <c r="A476" s="21"/>
      <c r="B476" s="18"/>
      <c r="C476" s="10" t="str">
        <f>IF(ISERROR(VLOOKUP(B476,'BASE PRODUITS'!$A$6:$B$155,2,0)),"",VLOOKUP(B476,'BASE PRODUITS'!$A$6:$B$155,2,0))</f>
        <v/>
      </c>
      <c r="D476" s="18"/>
      <c r="E476" s="18"/>
    </row>
    <row r="477" spans="1:5">
      <c r="A477" s="21"/>
      <c r="B477" s="18"/>
      <c r="C477" s="10" t="str">
        <f>IF(ISERROR(VLOOKUP(B477,'BASE PRODUITS'!$A$6:$B$155,2,0)),"",VLOOKUP(B477,'BASE PRODUITS'!$A$6:$B$155,2,0))</f>
        <v/>
      </c>
      <c r="D477" s="18"/>
      <c r="E477" s="18"/>
    </row>
    <row r="478" spans="1:5">
      <c r="A478" s="21"/>
      <c r="B478" s="18"/>
      <c r="C478" s="10" t="str">
        <f>IF(ISERROR(VLOOKUP(B478,'BASE PRODUITS'!$A$6:$B$155,2,0)),"",VLOOKUP(B478,'BASE PRODUITS'!$A$6:$B$155,2,0))</f>
        <v/>
      </c>
      <c r="D478" s="18"/>
      <c r="E478" s="18"/>
    </row>
    <row r="479" spans="1:5">
      <c r="A479" s="21"/>
      <c r="B479" s="18"/>
      <c r="C479" s="10" t="str">
        <f>IF(ISERROR(VLOOKUP(B479,'BASE PRODUITS'!$A$6:$B$155,2,0)),"",VLOOKUP(B479,'BASE PRODUITS'!$A$6:$B$155,2,0))</f>
        <v/>
      </c>
      <c r="D479" s="18"/>
      <c r="E479" s="18"/>
    </row>
    <row r="480" spans="1:5">
      <c r="A480" s="21"/>
      <c r="B480" s="18"/>
      <c r="C480" s="10" t="str">
        <f>IF(ISERROR(VLOOKUP(B480,'BASE PRODUITS'!$A$6:$B$155,2,0)),"",VLOOKUP(B480,'BASE PRODUITS'!$A$6:$B$155,2,0))</f>
        <v/>
      </c>
      <c r="D480" s="18"/>
      <c r="E480" s="18"/>
    </row>
    <row r="481" spans="1:5">
      <c r="A481" s="21"/>
      <c r="B481" s="18"/>
      <c r="C481" s="10" t="str">
        <f>IF(ISERROR(VLOOKUP(B481,'BASE PRODUITS'!$A$6:$B$155,2,0)),"",VLOOKUP(B481,'BASE PRODUITS'!$A$6:$B$155,2,0))</f>
        <v/>
      </c>
      <c r="D481" s="18"/>
      <c r="E481" s="18"/>
    </row>
    <row r="482" spans="1:5">
      <c r="A482" s="21"/>
      <c r="B482" s="18"/>
      <c r="C482" s="10" t="str">
        <f>IF(ISERROR(VLOOKUP(B482,'BASE PRODUITS'!$A$6:$B$155,2,0)),"",VLOOKUP(B482,'BASE PRODUITS'!$A$6:$B$155,2,0))</f>
        <v/>
      </c>
      <c r="D482" s="18"/>
      <c r="E482" s="18"/>
    </row>
    <row r="483" spans="1:5">
      <c r="A483" s="21"/>
      <c r="B483" s="18"/>
      <c r="C483" s="10" t="str">
        <f>IF(ISERROR(VLOOKUP(B483,'BASE PRODUITS'!$A$6:$B$155,2,0)),"",VLOOKUP(B483,'BASE PRODUITS'!$A$6:$B$155,2,0))</f>
        <v/>
      </c>
      <c r="D483" s="18"/>
      <c r="E483" s="18"/>
    </row>
    <row r="484" spans="1:5">
      <c r="A484" s="21"/>
      <c r="B484" s="18"/>
      <c r="C484" s="10" t="str">
        <f>IF(ISERROR(VLOOKUP(B484,'BASE PRODUITS'!$A$6:$B$155,2,0)),"",VLOOKUP(B484,'BASE PRODUITS'!$A$6:$B$155,2,0))</f>
        <v/>
      </c>
      <c r="D484" s="18"/>
      <c r="E484" s="18"/>
    </row>
    <row r="485" spans="1:5">
      <c r="A485" s="21"/>
      <c r="B485" s="18"/>
      <c r="C485" s="10" t="str">
        <f>IF(ISERROR(VLOOKUP(B485,'BASE PRODUITS'!$A$6:$B$155,2,0)),"",VLOOKUP(B485,'BASE PRODUITS'!$A$6:$B$155,2,0))</f>
        <v/>
      </c>
      <c r="D485" s="18"/>
      <c r="E485" s="18"/>
    </row>
    <row r="486" spans="1:5">
      <c r="A486" s="21"/>
      <c r="B486" s="18"/>
      <c r="C486" s="10" t="str">
        <f>IF(ISERROR(VLOOKUP(B486,'BASE PRODUITS'!$A$6:$B$155,2,0)),"",VLOOKUP(B486,'BASE PRODUITS'!$A$6:$B$155,2,0))</f>
        <v/>
      </c>
      <c r="D486" s="18"/>
      <c r="E486" s="18"/>
    </row>
    <row r="487" spans="1:5">
      <c r="A487" s="21"/>
      <c r="B487" s="18"/>
      <c r="C487" s="10" t="str">
        <f>IF(ISERROR(VLOOKUP(B487,'BASE PRODUITS'!$A$6:$B$155,2,0)),"",VLOOKUP(B487,'BASE PRODUITS'!$A$6:$B$155,2,0))</f>
        <v/>
      </c>
      <c r="D487" s="18"/>
      <c r="E487" s="18"/>
    </row>
    <row r="488" spans="1:5">
      <c r="A488" s="21"/>
      <c r="B488" s="18"/>
      <c r="C488" s="10" t="str">
        <f>IF(ISERROR(VLOOKUP(B488,'BASE PRODUITS'!$A$6:$B$155,2,0)),"",VLOOKUP(B488,'BASE PRODUITS'!$A$6:$B$155,2,0))</f>
        <v/>
      </c>
      <c r="D488" s="18"/>
      <c r="E488" s="18"/>
    </row>
    <row r="489" spans="1:5">
      <c r="A489" s="21"/>
      <c r="B489" s="18"/>
      <c r="C489" s="10" t="str">
        <f>IF(ISERROR(VLOOKUP(B489,'BASE PRODUITS'!$A$6:$B$155,2,0)),"",VLOOKUP(B489,'BASE PRODUITS'!$A$6:$B$155,2,0))</f>
        <v/>
      </c>
      <c r="D489" s="18"/>
      <c r="E489" s="18"/>
    </row>
    <row r="490" spans="1:5">
      <c r="A490" s="21"/>
      <c r="B490" s="18"/>
      <c r="C490" s="10" t="str">
        <f>IF(ISERROR(VLOOKUP(B490,'BASE PRODUITS'!$A$6:$B$155,2,0)),"",VLOOKUP(B490,'BASE PRODUITS'!$A$6:$B$155,2,0))</f>
        <v/>
      </c>
      <c r="D490" s="18"/>
      <c r="E490" s="18"/>
    </row>
    <row r="491" spans="1:5">
      <c r="A491" s="21"/>
      <c r="B491" s="18"/>
      <c r="C491" s="10" t="str">
        <f>IF(ISERROR(VLOOKUP(B491,'BASE PRODUITS'!$A$6:$B$155,2,0)),"",VLOOKUP(B491,'BASE PRODUITS'!$A$6:$B$155,2,0))</f>
        <v/>
      </c>
      <c r="D491" s="18"/>
      <c r="E491" s="18"/>
    </row>
    <row r="492" spans="1:5">
      <c r="A492" s="21"/>
      <c r="B492" s="18"/>
      <c r="C492" s="10" t="str">
        <f>IF(ISERROR(VLOOKUP(B492,'BASE PRODUITS'!$A$6:$B$155,2,0)),"",VLOOKUP(B492,'BASE PRODUITS'!$A$6:$B$155,2,0))</f>
        <v/>
      </c>
      <c r="D492" s="18"/>
      <c r="E492" s="18"/>
    </row>
    <row r="493" spans="1:5">
      <c r="A493" s="21"/>
      <c r="B493" s="18"/>
      <c r="C493" s="10" t="str">
        <f>IF(ISERROR(VLOOKUP(B493,'BASE PRODUITS'!$A$6:$B$155,2,0)),"",VLOOKUP(B493,'BASE PRODUITS'!$A$6:$B$155,2,0))</f>
        <v/>
      </c>
      <c r="D493" s="18"/>
      <c r="E493" s="18"/>
    </row>
    <row r="494" spans="1:5">
      <c r="A494" s="21"/>
      <c r="B494" s="18"/>
      <c r="C494" s="10" t="str">
        <f>IF(ISERROR(VLOOKUP(B494,'BASE PRODUITS'!$A$6:$B$155,2,0)),"",VLOOKUP(B494,'BASE PRODUITS'!$A$6:$B$155,2,0))</f>
        <v/>
      </c>
      <c r="D494" s="18"/>
      <c r="E494" s="18"/>
    </row>
    <row r="495" spans="1:5">
      <c r="A495" s="21"/>
      <c r="B495" s="18"/>
      <c r="C495" s="10" t="str">
        <f>IF(ISERROR(VLOOKUP(B495,'BASE PRODUITS'!$A$6:$B$155,2,0)),"",VLOOKUP(B495,'BASE PRODUITS'!$A$6:$B$155,2,0))</f>
        <v/>
      </c>
      <c r="D495" s="18"/>
      <c r="E495" s="18"/>
    </row>
    <row r="496" spans="1:5">
      <c r="A496" s="21"/>
      <c r="B496" s="18"/>
      <c r="C496" s="10" t="str">
        <f>IF(ISERROR(VLOOKUP(B496,'BASE PRODUITS'!$A$6:$B$155,2,0)),"",VLOOKUP(B496,'BASE PRODUITS'!$A$6:$B$155,2,0))</f>
        <v/>
      </c>
      <c r="D496" s="18"/>
      <c r="E496" s="18"/>
    </row>
    <row r="497" spans="1:5">
      <c r="A497" s="21"/>
      <c r="B497" s="18"/>
      <c r="C497" s="10" t="str">
        <f>IF(ISERROR(VLOOKUP(B497,'BASE PRODUITS'!$A$6:$B$155,2,0)),"",VLOOKUP(B497,'BASE PRODUITS'!$A$6:$B$155,2,0))</f>
        <v/>
      </c>
      <c r="D497" s="18"/>
      <c r="E497" s="18"/>
    </row>
    <row r="498" spans="1:5">
      <c r="A498" s="21"/>
      <c r="B498" s="18"/>
      <c r="C498" s="10" t="str">
        <f>IF(ISERROR(VLOOKUP(B498,'BASE PRODUITS'!$A$6:$B$155,2,0)),"",VLOOKUP(B498,'BASE PRODUITS'!$A$6:$B$155,2,0))</f>
        <v/>
      </c>
      <c r="D498" s="18"/>
      <c r="E498" s="18"/>
    </row>
    <row r="499" spans="1:5">
      <c r="A499" s="21"/>
      <c r="B499" s="18"/>
      <c r="C499" s="10" t="str">
        <f>IF(ISERROR(VLOOKUP(B499,'BASE PRODUITS'!$A$6:$B$155,2,0)),"",VLOOKUP(B499,'BASE PRODUITS'!$A$6:$B$155,2,0))</f>
        <v/>
      </c>
      <c r="D499" s="18"/>
      <c r="E499" s="18"/>
    </row>
    <row r="500" spans="1:5">
      <c r="A500" s="21"/>
      <c r="B500" s="18"/>
      <c r="C500" s="10" t="str">
        <f>IF(ISERROR(VLOOKUP(B500,'BASE PRODUITS'!$A$6:$B$155,2,0)),"",VLOOKUP(B500,'BASE PRODUITS'!$A$6:$B$155,2,0))</f>
        <v/>
      </c>
      <c r="D500" s="18"/>
      <c r="E500" s="18"/>
    </row>
    <row r="501" spans="1:5">
      <c r="C501" s="10" t="str">
        <f>IF(ISERROR(VLOOKUP(B501,'BASE PRODUITS'!$A$6:$B$155,2,0)),"",VLOOKUP(B501,'BASE PRODUITS'!$A$6:$B$155,2,0))</f>
        <v/>
      </c>
    </row>
  </sheetData>
  <dataValidations count="1">
    <dataValidation type="list" operator="between" allowBlank="1" showDropDown="0" showInputMessage="1" showErrorMessage="1" sqref="B7:B500">
      <formula1>'BASE PRODUITS'!$A$6:$A$155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72" fitToHeight="4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155"/>
  <sheetViews>
    <sheetView tabSelected="1" workbookViewId="0" showGridLines="false" showRowColHeaders="1" topLeftCell="A111">
      <selection activeCell="F136" sqref="F136"/>
    </sheetView>
  </sheetViews>
  <sheetFormatPr defaultRowHeight="14.4" defaultColWidth="11.44140625" outlineLevelRow="0" outlineLevelCol="0"/>
  <cols>
    <col min="1" max="1" width="14.88671875" customWidth="true" style="0"/>
    <col min="2" max="2" width="30.88671875" customWidth="true" style="0"/>
    <col min="3" max="3" width="18" customWidth="true" style="0"/>
    <col min="4" max="4" width="13.109375" customWidth="true" style="0"/>
    <col min="5" max="5" width="13.109375" customWidth="true" style="0"/>
    <col min="6" max="6" width="14.33203125" customWidth="true" style="12"/>
  </cols>
  <sheetData>
    <row r="1" spans="1:6" customHeight="1" ht="23.4">
      <c r="A1" s="6" t="s">
        <v>290</v>
      </c>
      <c r="C1" s="11">
        <f>TODAY()</f>
        <v>45877</v>
      </c>
    </row>
    <row r="2" spans="1:6" customHeight="1" ht="18">
      <c r="A2" s="20" t="s">
        <v>1</v>
      </c>
    </row>
    <row r="5" spans="1:6" customHeight="1" ht="44.25">
      <c r="A5" s="4" t="s">
        <v>3</v>
      </c>
      <c r="B5" s="4" t="s">
        <v>4</v>
      </c>
      <c r="C5" s="8" t="s">
        <v>291</v>
      </c>
      <c r="D5" s="8" t="s">
        <v>292</v>
      </c>
      <c r="E5" s="8" t="s">
        <v>293</v>
      </c>
      <c r="F5" s="13" t="s">
        <v>294</v>
      </c>
    </row>
    <row r="6" spans="1:6">
      <c r="A6" s="10" t="str">
        <f>'BASE PRODUITS'!A6</f>
        <v>P0483</v>
      </c>
      <c r="B6" s="10" t="str">
        <f>IF(ISBLANK('BASE PRODUITS'!B6),"",'BASE PRODUITS'!B6)</f>
        <v>Tubes Secs 5ml p100 / Consommable</v>
      </c>
      <c r="C6" s="18">
        <v>12</v>
      </c>
      <c r="D6" s="10">
        <f>SUMIF('JOURNAL STOCKS'!$B$7:$E$500,'ETAT DES STOCKS'!A6,'JOURNAL STOCKS'!$D$7:$D$500)</f>
        <v>1</v>
      </c>
      <c r="E6" s="10">
        <f>SUMIF('JOURNAL STOCKS'!$B$7:$E$500,'ETAT DES STOCKS'!A6,'JOURNAL STOCKS'!$E$7:$E$500)</f>
        <v>7</v>
      </c>
      <c r="F6" s="14">
        <f>C6+D6-E6</f>
        <v>6</v>
      </c>
    </row>
    <row r="7" spans="1:6">
      <c r="A7" s="10" t="str">
        <f>'BASE PRODUITS'!A7</f>
        <v>P0484</v>
      </c>
      <c r="B7" s="10" t="str">
        <f>IF(ISBLANK('BASE PRODUITS'!B7),"",'BASE PRODUITS'!B7)</f>
        <v>Tubes Citratés 5ml p100 / Consommable</v>
      </c>
      <c r="C7" s="18">
        <v>0</v>
      </c>
      <c r="D7" s="10">
        <f>SUMIF('JOURNAL STOCKS'!$B$7:$E$500,'ETAT DES STOCKS'!A7,'JOURNAL STOCKS'!$D$7:$D$500)</f>
        <v>0</v>
      </c>
      <c r="E7" s="10">
        <f>SUMIF('JOURNAL STOCKS'!$B$7:$E$500,'ETAT DES STOCKS'!A7,'JOURNAL STOCKS'!$E$7:$E$500)</f>
        <v>2</v>
      </c>
      <c r="F7" s="14">
        <f>C7+D7-E7</f>
        <v>-2</v>
      </c>
    </row>
    <row r="8" spans="1:6">
      <c r="A8" s="10" t="str">
        <f>'BASE PRODUITS'!A8</f>
        <v>P0485</v>
      </c>
      <c r="B8" s="10" t="str">
        <f>IF(ISBLANK('BASE PRODUITS'!B8),"",'BASE PRODUITS'!B8)</f>
        <v>Tubes EDTA 5ml p100 / Consommable</v>
      </c>
      <c r="C8" s="18">
        <v>11</v>
      </c>
      <c r="D8" s="10">
        <f>SUMIF('JOURNAL STOCKS'!$B$7:$E$500,'ETAT DES STOCKS'!A8,'JOURNAL STOCKS'!$D$7:$D$500)</f>
        <v>5</v>
      </c>
      <c r="E8" s="10">
        <f>SUMIF('JOURNAL STOCKS'!$B$7:$E$500,'ETAT DES STOCKS'!A8,'JOURNAL STOCKS'!$E$7:$E$500)</f>
        <v>6</v>
      </c>
      <c r="F8" s="14">
        <f>C8+D8-E8</f>
        <v>10</v>
      </c>
    </row>
    <row r="9" spans="1:6">
      <c r="A9" s="10" t="str">
        <f>'BASE PRODUITS'!A9</f>
        <v>P0486</v>
      </c>
      <c r="B9" s="10" t="str">
        <f>IF(ISBLANK('BASE PRODUITS'!B9),"",'BASE PRODUITS'!B9)</f>
        <v>Tubes Fluorures 5ml p100 / Consommable</v>
      </c>
      <c r="C9" s="18">
        <v>0</v>
      </c>
      <c r="D9" s="10">
        <f>SUMIF('JOURNAL STOCKS'!$B$7:$E$500,'ETAT DES STOCKS'!A9,'JOURNAL STOCKS'!$D$7:$D$500)</f>
        <v>2</v>
      </c>
      <c r="E9" s="10">
        <f>SUMIF('JOURNAL STOCKS'!$B$7:$E$500,'ETAT DES STOCKS'!A9,'JOURNAL STOCKS'!$E$7:$E$500)</f>
        <v>1</v>
      </c>
      <c r="F9" s="14">
        <f>C9+D9-E9</f>
        <v>1</v>
      </c>
    </row>
    <row r="10" spans="1:6">
      <c r="A10" s="10" t="str">
        <f>'BASE PRODUITS'!A10</f>
        <v>P0487</v>
      </c>
      <c r="B10" s="10" t="str">
        <f>IF(ISBLANK('BASE PRODUITS'!B10),"",'BASE PRODUITS'!B10)</f>
        <v>Lames b50 / Consommable</v>
      </c>
      <c r="C10" s="18">
        <v>44</v>
      </c>
      <c r="D10" s="10">
        <f>SUMIF('JOURNAL STOCKS'!$B$7:$E$500,'ETAT DES STOCKS'!A10,'JOURNAL STOCKS'!$D$7:$D$500)</f>
        <v>4</v>
      </c>
      <c r="E10" s="10">
        <f>SUMIF('JOURNAL STOCKS'!$B$7:$E$500,'ETAT DES STOCKS'!A10,'JOURNAL STOCKS'!$E$7:$E$500)</f>
        <v>1</v>
      </c>
      <c r="F10" s="14">
        <f>C10+D10-E10</f>
        <v>47</v>
      </c>
    </row>
    <row r="11" spans="1:6">
      <c r="A11" s="10" t="str">
        <f>'BASE PRODUITS'!A11</f>
        <v>P0488</v>
      </c>
      <c r="B11" s="10" t="str">
        <f>IF(ISBLANK('BASE PRODUITS'!B11),"",'BASE PRODUITS'!B11)</f>
        <v>lamelles b100 / Consommable</v>
      </c>
      <c r="C11" s="18">
        <v>6</v>
      </c>
      <c r="D11" s="10">
        <f>SUMIF('JOURNAL STOCKS'!$B$7:$E$500,'ETAT DES STOCKS'!A11,'JOURNAL STOCKS'!$D$7:$D$500)</f>
        <v>0</v>
      </c>
      <c r="E11" s="10">
        <f>SUMIF('JOURNAL STOCKS'!$B$7:$E$500,'ETAT DES STOCKS'!A11,'JOURNAL STOCKS'!$E$7:$E$500)</f>
        <v>1</v>
      </c>
      <c r="F11" s="14">
        <f>C11+D11-E11</f>
        <v>5</v>
      </c>
    </row>
    <row r="12" spans="1:6">
      <c r="A12" s="10" t="str">
        <f>'BASE PRODUITS'!A12</f>
        <v>P0489</v>
      </c>
      <c r="B12" s="10" t="str">
        <f>IF(ISBLANK('BASE PRODUITS'!B12),"",'BASE PRODUITS'!B12)</f>
        <v>Aiguilles Vacutainers  G22 b100 / Consommable</v>
      </c>
      <c r="C12" s="18">
        <v>0</v>
      </c>
      <c r="D12" s="10">
        <f>SUMIF('JOURNAL STOCKS'!$B$7:$E$500,'ETAT DES STOCKS'!A12,'JOURNAL STOCKS'!$D$7:$D$500)</f>
        <v>0</v>
      </c>
      <c r="E12" s="10">
        <f>SUMIF('JOURNAL STOCKS'!$B$7:$E$500,'ETAT DES STOCKS'!A12,'JOURNAL STOCKS'!$E$7:$E$500)</f>
        <v>0</v>
      </c>
      <c r="F12" s="14">
        <f>C12+D12-E12</f>
        <v>0</v>
      </c>
    </row>
    <row r="13" spans="1:6">
      <c r="A13" s="10" t="str">
        <f>'BASE PRODUITS'!A13</f>
        <v>P0490</v>
      </c>
      <c r="B13" s="10" t="str">
        <f>IF(ISBLANK('BASE PRODUITS'!B13),"",'BASE PRODUITS'!B13)</f>
        <v>Aiguilles Vacutainers  G21 b100 / Consommable</v>
      </c>
      <c r="C13" s="18">
        <v>10</v>
      </c>
      <c r="D13" s="10">
        <f>SUMIF('JOURNAL STOCKS'!$B$7:$E$500,'ETAT DES STOCKS'!A13,'JOURNAL STOCKS'!$D$7:$D$500)</f>
        <v>1</v>
      </c>
      <c r="E13" s="10">
        <f>SUMIF('JOURNAL STOCKS'!$B$7:$E$500,'ETAT DES STOCKS'!A13,'JOURNAL STOCKS'!$E$7:$E$500)</f>
        <v>5</v>
      </c>
      <c r="F13" s="14">
        <f>C13+D13-E13</f>
        <v>6</v>
      </c>
    </row>
    <row r="14" spans="1:6">
      <c r="A14" s="10" t="str">
        <f>'BASE PRODUITS'!A14</f>
        <v>P0491</v>
      </c>
      <c r="B14" s="10" t="str">
        <f>IF(ISBLANK('BASE PRODUITS'!B14),"",'BASE PRODUITS'!B14)</f>
        <v>Lancettes de Sécurité G26 b100 / Consommable</v>
      </c>
      <c r="C14" s="18">
        <v>5</v>
      </c>
      <c r="D14" s="10">
        <f>SUMIF('JOURNAL STOCKS'!$B$7:$E$500,'ETAT DES STOCKS'!A14,'JOURNAL STOCKS'!$D$7:$D$500)</f>
        <v>0</v>
      </c>
      <c r="E14" s="10">
        <f>SUMIF('JOURNAL STOCKS'!$B$7:$E$500,'ETAT DES STOCKS'!A14,'JOURNAL STOCKS'!$E$7:$E$500)</f>
        <v>0</v>
      </c>
      <c r="F14" s="14">
        <f>C14+D14-E14</f>
        <v>5</v>
      </c>
    </row>
    <row r="15" spans="1:6">
      <c r="A15" s="10" t="str">
        <f>'BASE PRODUITS'!A15</f>
        <v>P0492</v>
      </c>
      <c r="B15" s="10" t="str">
        <f>IF(ISBLANK('BASE PRODUITS'!B15),"",'BASE PRODUITS'!B15)</f>
        <v>Embouts Bleues s500 / Consommable</v>
      </c>
      <c r="C15" s="18">
        <v>4</v>
      </c>
      <c r="D15" s="10">
        <f>SUMIF('JOURNAL STOCKS'!$B$7:$E$500,'ETAT DES STOCKS'!A15,'JOURNAL STOCKS'!$D$7:$D$500)</f>
        <v>1</v>
      </c>
      <c r="E15" s="10">
        <f>SUMIF('JOURNAL STOCKS'!$B$7:$E$500,'ETAT DES STOCKS'!A15,'JOURNAL STOCKS'!$E$7:$E$500)</f>
        <v>4</v>
      </c>
      <c r="F15" s="14">
        <f>C15+D15-E15</f>
        <v>1</v>
      </c>
    </row>
    <row r="16" spans="1:6">
      <c r="A16" s="10" t="str">
        <f>'BASE PRODUITS'!A16</f>
        <v>P0493</v>
      </c>
      <c r="B16" s="10" t="str">
        <f>IF(ISBLANK('BASE PRODUITS'!B16),"",'BASE PRODUITS'!B16)</f>
        <v>embouts jaunes s1000 / Consommable</v>
      </c>
      <c r="C16" s="18">
        <v>5</v>
      </c>
      <c r="D16" s="10">
        <f>SUMIF('JOURNAL STOCKS'!$B$7:$E$500,'ETAT DES STOCKS'!A16,'JOURNAL STOCKS'!$D$7:$D$500)</f>
        <v>0</v>
      </c>
      <c r="E16" s="10">
        <f>SUMIF('JOURNAL STOCKS'!$B$7:$E$500,'ETAT DES STOCKS'!A16,'JOURNAL STOCKS'!$E$7:$E$500)</f>
        <v>4</v>
      </c>
      <c r="F16" s="14">
        <f>C16+D16-E16</f>
        <v>1</v>
      </c>
    </row>
    <row r="17" spans="1:6">
      <c r="A17" s="10" t="str">
        <f>'BASE PRODUITS'!A17</f>
        <v>P0494</v>
      </c>
      <c r="B17" s="10" t="str">
        <f>IF(ISBLANK('BASE PRODUITS'!B17),"",'BASE PRODUITS'!B17)</f>
        <v>Huile à immersion 100ml / Consommable</v>
      </c>
      <c r="C17" s="18">
        <v>1</v>
      </c>
      <c r="D17" s="10">
        <f>SUMIF('JOURNAL STOCKS'!$B$7:$E$500,'ETAT DES STOCKS'!A17,'JOURNAL STOCKS'!$D$7:$D$500)</f>
        <v>0</v>
      </c>
      <c r="E17" s="10">
        <f>SUMIF('JOURNAL STOCKS'!$B$7:$E$500,'ETAT DES STOCKS'!A17,'JOURNAL STOCKS'!$E$7:$E$500)</f>
        <v>0</v>
      </c>
      <c r="F17" s="14">
        <f>C17+D17-E17</f>
        <v>1</v>
      </c>
    </row>
    <row r="18" spans="1:6">
      <c r="A18" s="10" t="str">
        <f>'BASE PRODUITS'!A18</f>
        <v>P0495</v>
      </c>
      <c r="B18" s="10" t="str">
        <f>IF(ISBLANK('BASE PRODUITS'!B18),"",'BASE PRODUITS'!B18)</f>
        <v>Pipettes pasteurs en verre p250 / Consommable</v>
      </c>
      <c r="C18" s="18">
        <v>0</v>
      </c>
      <c r="D18" s="10">
        <f>SUMIF('JOURNAL STOCKS'!$B$7:$E$500,'ETAT DES STOCKS'!A18,'JOURNAL STOCKS'!$D$7:$D$500)</f>
        <v>0</v>
      </c>
      <c r="E18" s="10">
        <f>SUMIF('JOURNAL STOCKS'!$B$7:$E$500,'ETAT DES STOCKS'!A18,'JOURNAL STOCKS'!$E$7:$E$500)</f>
        <v>0</v>
      </c>
      <c r="F18" s="14">
        <f>C18+D18-E18</f>
        <v>0</v>
      </c>
    </row>
    <row r="19" spans="1:6">
      <c r="A19" s="10" t="str">
        <f>'BASE PRODUITS'!A19</f>
        <v>P0496</v>
      </c>
      <c r="B19" s="10" t="str">
        <f>IF(ISBLANK('BASE PRODUITS'!B19),"",'BASE PRODUITS'!B19)</f>
        <v>Pipettes pasteurs en plastiques p100 / Consommable</v>
      </c>
      <c r="C19" s="18">
        <v>1</v>
      </c>
      <c r="D19" s="10">
        <f>SUMIF('JOURNAL STOCKS'!$B$7:$E$500,'ETAT DES STOCKS'!A19,'JOURNAL STOCKS'!$D$7:$D$500)</f>
        <v>0</v>
      </c>
      <c r="E19" s="10">
        <f>SUMIF('JOURNAL STOCKS'!$B$7:$E$500,'ETAT DES STOCKS'!A19,'JOURNAL STOCKS'!$E$7:$E$500)</f>
        <v>0</v>
      </c>
      <c r="F19" s="14">
        <f>C19+D19-E19</f>
        <v>1</v>
      </c>
    </row>
    <row r="20" spans="1:6">
      <c r="A20" s="10" t="str">
        <f>'BASE PRODUITS'!A20</f>
        <v>P0497</v>
      </c>
      <c r="B20" s="10" t="str">
        <f>IF(ISBLANK('BASE PRODUITS'!B20),"",'BASE PRODUITS'!B20)</f>
        <v>Cryotubes s500 / Consommable</v>
      </c>
      <c r="C20" s="18">
        <v>0</v>
      </c>
      <c r="D20" s="10">
        <f>SUMIF('JOURNAL STOCKS'!$B$7:$E$500,'ETAT DES STOCKS'!A20,'JOURNAL STOCKS'!$D$7:$D$500)</f>
        <v>0</v>
      </c>
      <c r="E20" s="10">
        <f>SUMIF('JOURNAL STOCKS'!$B$7:$E$500,'ETAT DES STOCKS'!A20,'JOURNAL STOCKS'!$E$7:$E$500)</f>
        <v>0</v>
      </c>
      <c r="F20" s="14">
        <f>C20+D20-E20</f>
        <v>0</v>
      </c>
    </row>
    <row r="21" spans="1:6">
      <c r="A21" s="10" t="str">
        <f>'BASE PRODUITS'!A21</f>
        <v>P0498</v>
      </c>
      <c r="B21" s="10" t="str">
        <f>IF(ISBLANK('BASE PRODUITS'!B21),"",'BASE PRODUITS'!B21)</f>
        <v>Anses calibrés stériles 10µl s10 / Consommable</v>
      </c>
      <c r="C21" s="18">
        <v>14</v>
      </c>
      <c r="D21" s="10">
        <f>SUMIF('JOURNAL STOCKS'!$B$7:$E$500,'ETAT DES STOCKS'!A21,'JOURNAL STOCKS'!$D$7:$D$500)</f>
        <v>15</v>
      </c>
      <c r="E21" s="10">
        <f>SUMIF('JOURNAL STOCKS'!$B$7:$E$500,'ETAT DES STOCKS'!A21,'JOURNAL STOCKS'!$E$7:$E$500)</f>
        <v>8</v>
      </c>
      <c r="F21" s="14">
        <f>C21+D21-E21</f>
        <v>21</v>
      </c>
    </row>
    <row r="22" spans="1:6">
      <c r="A22" s="10" t="str">
        <f>'BASE PRODUITS'!A22</f>
        <v>P0499</v>
      </c>
      <c r="B22" s="10" t="str">
        <f>IF(ISBLANK('BASE PRODUITS'!B22),"",'BASE PRODUITS'!B22)</f>
        <v>Tubes à hémolyse s500 / Consommable</v>
      </c>
      <c r="C22" s="18">
        <v>4</v>
      </c>
      <c r="D22" s="10">
        <f>SUMIF('JOURNAL STOCKS'!$B$7:$E$500,'ETAT DES STOCKS'!A22,'JOURNAL STOCKS'!$D$7:$D$500)</f>
        <v>2</v>
      </c>
      <c r="E22" s="10">
        <f>SUMIF('JOURNAL STOCKS'!$B$7:$E$500,'ETAT DES STOCKS'!A22,'JOURNAL STOCKS'!$E$7:$E$500)</f>
        <v>3</v>
      </c>
      <c r="F22" s="14">
        <f>C22+D22-E22</f>
        <v>3</v>
      </c>
    </row>
    <row r="23" spans="1:6">
      <c r="A23" s="10" t="str">
        <f>'BASE PRODUITS'!A23</f>
        <v>P0500</v>
      </c>
      <c r="B23" s="10" t="str">
        <f>IF(ISBLANK('BASE PRODUITS'!B23),"",'BASE PRODUITS'!B23)</f>
        <v>Tubes à essai / Consommable</v>
      </c>
      <c r="C23" s="18">
        <v>100</v>
      </c>
      <c r="D23" s="10">
        <f>SUMIF('JOURNAL STOCKS'!$B$7:$E$500,'ETAT DES STOCKS'!A23,'JOURNAL STOCKS'!$D$7:$D$500)</f>
        <v>0</v>
      </c>
      <c r="E23" s="10">
        <f>SUMIF('JOURNAL STOCKS'!$B$7:$E$500,'ETAT DES STOCKS'!A23,'JOURNAL STOCKS'!$E$7:$E$500)</f>
        <v>0</v>
      </c>
      <c r="F23" s="14">
        <f>C23+D23-E23</f>
        <v>100</v>
      </c>
    </row>
    <row r="24" spans="1:6">
      <c r="A24" s="10" t="s">
        <v>295</v>
      </c>
      <c r="B24" s="10" t="str">
        <f>IF(ISBLANK('BASE PRODUITS'!B24),"",'BASE PRODUITS'!B24)</f>
        <v>Boites de petri s20 / Consommable</v>
      </c>
      <c r="C24" s="18">
        <v>14</v>
      </c>
      <c r="D24" s="10">
        <f>SUMIF('JOURNAL STOCKS'!$B$7:$E$500,'ETAT DES STOCKS'!A24,'JOURNAL STOCKS'!$D$7:$D$500)</f>
        <v>0</v>
      </c>
      <c r="E24" s="10">
        <f>SUMIF('JOURNAL STOCKS'!$B$7:$E$500,'ETAT DES STOCKS'!A24,'JOURNAL STOCKS'!$E$7:$E$500)</f>
        <v>0</v>
      </c>
      <c r="F24" s="14">
        <f>C24+D24-E24</f>
        <v>14</v>
      </c>
    </row>
    <row r="25" spans="1:6">
      <c r="A25" s="10" t="str">
        <f>'BASE PRODUITS'!A25</f>
        <v>P0502</v>
      </c>
      <c r="B25" s="10" t="str">
        <f>IF(ISBLANK('BASE PRODUITS'!B25),"",'BASE PRODUITS'!B25)</f>
        <v>Pansement standard s1000 / Consommable</v>
      </c>
      <c r="C25" s="18">
        <v>1</v>
      </c>
      <c r="D25" s="10">
        <f>SUMIF('JOURNAL STOCKS'!$B$7:$E$500,'ETAT DES STOCKS'!A25,'JOURNAL STOCKS'!$D$7:$D$500)</f>
        <v>0</v>
      </c>
      <c r="E25" s="10">
        <f>SUMIF('JOURNAL STOCKS'!$B$7:$E$500,'ETAT DES STOCKS'!A25,'JOURNAL STOCKS'!$E$7:$E$500)</f>
        <v>1</v>
      </c>
      <c r="F25" s="14">
        <f>C25+D25-E25</f>
        <v>0</v>
      </c>
    </row>
    <row r="26" spans="1:6">
      <c r="A26" s="10" t="str">
        <f>'BASE PRODUITS'!A26</f>
        <v>P0503</v>
      </c>
      <c r="B26" s="10" t="str">
        <f>IF(ISBLANK('BASE PRODUITS'!B26),"",'BASE PRODUITS'!B26)</f>
        <v>Pots de selles s100 / Consommable</v>
      </c>
      <c r="C26" s="18">
        <v>2</v>
      </c>
      <c r="D26" s="10">
        <f>SUMIF('JOURNAL STOCKS'!$B$7:$E$500,'ETAT DES STOCKS'!A26,'JOURNAL STOCKS'!$D$7:$D$500)</f>
        <v>0</v>
      </c>
      <c r="E26" s="10">
        <f>SUMIF('JOURNAL STOCKS'!$B$7:$E$500,'ETAT DES STOCKS'!A26,'JOURNAL STOCKS'!$E$7:$E$500)</f>
        <v>0</v>
      </c>
      <c r="F26" s="14">
        <f>C26+D26-E26</f>
        <v>2</v>
      </c>
    </row>
    <row r="27" spans="1:6">
      <c r="A27" s="10" t="str">
        <f>'BASE PRODUITS'!A27</f>
        <v>P0504</v>
      </c>
      <c r="B27" s="10" t="str">
        <f>IF(ISBLANK('BASE PRODUITS'!B27),"",'BASE PRODUITS'!B27)</f>
        <v>Pots de d'urine s100 / Consommable</v>
      </c>
      <c r="C27" s="18">
        <v>0</v>
      </c>
      <c r="D27" s="10">
        <f>SUMIF('JOURNAL STOCKS'!$B$7:$E$500,'ETAT DES STOCKS'!A27,'JOURNAL STOCKS'!$D$7:$D$500)</f>
        <v>0</v>
      </c>
      <c r="E27" s="10">
        <f>SUMIF('JOURNAL STOCKS'!$B$7:$E$500,'ETAT DES STOCKS'!A27,'JOURNAL STOCKS'!$E$7:$E$500)</f>
        <v>1</v>
      </c>
      <c r="F27" s="14">
        <f>C27+D27-E27</f>
        <v>-1</v>
      </c>
    </row>
    <row r="28" spans="1:6">
      <c r="A28" s="10" t="str">
        <f>'BASE PRODUITS'!A28</f>
        <v>P0505</v>
      </c>
      <c r="B28" s="10" t="str">
        <f>IF(ISBLANK('BASE PRODUITS'!B28),"",'BASE PRODUITS'!B28)</f>
        <v>Tubes de VS p100 / Consommable</v>
      </c>
      <c r="C28" s="18">
        <v>1</v>
      </c>
      <c r="D28" s="10">
        <f>SUMIF('JOURNAL STOCKS'!$B$7:$E$500,'ETAT DES STOCKS'!A28,'JOURNAL STOCKS'!$D$7:$D$500)</f>
        <v>0</v>
      </c>
      <c r="E28" s="10">
        <f>SUMIF('JOURNAL STOCKS'!$B$7:$E$500,'ETAT DES STOCKS'!A28,'JOURNAL STOCKS'!$E$7:$E$500)</f>
        <v>2</v>
      </c>
      <c r="F28" s="14">
        <f>C28+D28-E28</f>
        <v>-1</v>
      </c>
    </row>
    <row r="29" spans="1:6">
      <c r="A29" s="10" t="str">
        <f>'BASE PRODUITS'!A29</f>
        <v>P0506</v>
      </c>
      <c r="B29" s="10" t="str">
        <f>IF(ISBLANK('BASE PRODUITS'!B29),"",'BASE PRODUITS'!B29)</f>
        <v>Coton hydrophile 500g / Consommable</v>
      </c>
      <c r="C29" s="18">
        <v>0</v>
      </c>
      <c r="D29" s="10">
        <f>SUMIF('JOURNAL STOCKS'!$B$7:$E$500,'ETAT DES STOCKS'!A29,'JOURNAL STOCKS'!$D$7:$D$500)</f>
        <v>0</v>
      </c>
      <c r="E29" s="10">
        <f>SUMIF('JOURNAL STOCKS'!$B$7:$E$500,'ETAT DES STOCKS'!A29,'JOURNAL STOCKS'!$E$7:$E$500)</f>
        <v>0</v>
      </c>
      <c r="F29" s="14">
        <f>C29+D29-E29</f>
        <v>0</v>
      </c>
    </row>
    <row r="30" spans="1:6">
      <c r="A30" s="10" t="str">
        <f>'BASE PRODUITS'!A30</f>
        <v>P0507</v>
      </c>
      <c r="B30" s="10" t="str">
        <f>IF(ISBLANK('BASE PRODUITS'!B30),"",'BASE PRODUITS'!B30)</f>
        <v>Alcool 96° 1 L / Consommable</v>
      </c>
      <c r="C30" s="18">
        <v>5</v>
      </c>
      <c r="D30" s="10">
        <f>SUMIF('JOURNAL STOCKS'!$B$7:$E$500,'ETAT DES STOCKS'!A30,'JOURNAL STOCKS'!$D$7:$D$500)</f>
        <v>0</v>
      </c>
      <c r="E30" s="10">
        <f>SUMIF('JOURNAL STOCKS'!$B$7:$E$500,'ETAT DES STOCKS'!A30,'JOURNAL STOCKS'!$E$7:$E$500)</f>
        <v>0</v>
      </c>
      <c r="F30" s="14">
        <f>C30+D30-E30</f>
        <v>5</v>
      </c>
    </row>
    <row r="31" spans="1:6">
      <c r="A31" s="10" t="str">
        <f>'BASE PRODUITS'!A31</f>
        <v>P0508</v>
      </c>
      <c r="B31" s="10" t="str">
        <f>IF(ISBLANK('BASE PRODUITS'!B31),"",'BASE PRODUITS'!B31)</f>
        <v>Gants en Vrac b100 / Consommable</v>
      </c>
      <c r="C31" s="18">
        <v>0</v>
      </c>
      <c r="D31" s="10">
        <f>SUMIF('JOURNAL STOCKS'!$B$7:$E$500,'ETAT DES STOCKS'!A31,'JOURNAL STOCKS'!$D$7:$D$500)</f>
        <v>0</v>
      </c>
      <c r="E31" s="10">
        <f>SUMIF('JOURNAL STOCKS'!$B$7:$E$500,'ETAT DES STOCKS'!A31,'JOURNAL STOCKS'!$E$7:$E$500)</f>
        <v>0</v>
      </c>
      <c r="F31" s="14">
        <f>C31+D31-E31</f>
        <v>0</v>
      </c>
    </row>
    <row r="32" spans="1:6">
      <c r="A32" s="10" t="str">
        <f>'BASE PRODUITS'!A32</f>
        <v>P0509</v>
      </c>
      <c r="B32" s="10" t="str">
        <f>IF(ISBLANK('BASE PRODUITS'!B32),"",'BASE PRODUITS'!B32)</f>
        <v>Eau de Javel compriméx1  / Consommable</v>
      </c>
      <c r="C32" s="18">
        <v>198</v>
      </c>
      <c r="D32" s="10">
        <f>SUMIF('JOURNAL STOCKS'!$B$7:$E$500,'ETAT DES STOCKS'!A32,'JOURNAL STOCKS'!$D$7:$D$500)</f>
        <v>1</v>
      </c>
      <c r="E32" s="10">
        <f>SUMIF('JOURNAL STOCKS'!$B$7:$E$500,'ETAT DES STOCKS'!A32,'JOURNAL STOCKS'!$E$7:$E$500)</f>
        <v>0</v>
      </c>
      <c r="F32" s="14">
        <f>C32+D32-E32</f>
        <v>199</v>
      </c>
    </row>
    <row r="33" spans="1:6">
      <c r="A33" s="10" t="str">
        <f>'BASE PRODUITS'!A33</f>
        <v>P0510</v>
      </c>
      <c r="B33" s="10" t="str">
        <f>IF(ISBLANK('BASE PRODUITS'!B33),"",'BASE PRODUITS'!B33)</f>
        <v>Boite à tranchant en carton / Consommable</v>
      </c>
      <c r="C33" s="18">
        <v>11</v>
      </c>
      <c r="D33" s="10">
        <f>SUMIF('JOURNAL STOCKS'!$B$7:$E$500,'ETAT DES STOCKS'!A33,'JOURNAL STOCKS'!$D$7:$D$500)</f>
        <v>0</v>
      </c>
      <c r="E33" s="10">
        <f>SUMIF('JOURNAL STOCKS'!$B$7:$E$500,'ETAT DES STOCKS'!A33,'JOURNAL STOCKS'!$E$7:$E$500)</f>
        <v>0</v>
      </c>
      <c r="F33" s="31">
        <f>C33+D33-E33</f>
        <v>11</v>
      </c>
    </row>
    <row r="34" spans="1:6">
      <c r="A34" s="10" t="str">
        <f>'BASE PRODUITS'!A34</f>
        <v>P0511</v>
      </c>
      <c r="B34" s="10" t="str">
        <f>IF(ISBLANK('BASE PRODUITS'!B34),"",'BASE PRODUITS'!B34)</f>
        <v>Ecouvillons stériles s100 / Consommable</v>
      </c>
      <c r="C34" s="18">
        <v>1</v>
      </c>
      <c r="D34" s="10">
        <f>SUMIF('JOURNAL STOCKS'!$B$7:$E$500,'ETAT DES STOCKS'!A34,'JOURNAL STOCKS'!$D$7:$D$500)</f>
        <v>0</v>
      </c>
      <c r="E34" s="10">
        <f>SUMIF('JOURNAL STOCKS'!$B$7:$E$500,'ETAT DES STOCKS'!A34,'JOURNAL STOCKS'!$E$7:$E$500)</f>
        <v>0</v>
      </c>
      <c r="F34" s="14">
        <f>C34+D34-E34</f>
        <v>1</v>
      </c>
    </row>
    <row r="35" spans="1:6">
      <c r="A35" s="10" t="str">
        <f>'BASE PRODUITS'!A35</f>
        <v>P0512</v>
      </c>
      <c r="B35" s="10" t="str">
        <f>IF(ISBLANK('BASE PRODUITS'!B35),"",'BASE PRODUITS'!B35)</f>
        <v>Cuvettes FL 1 x 100 / Consommable</v>
      </c>
      <c r="C35" s="18">
        <v>5</v>
      </c>
      <c r="D35" s="10">
        <f>SUMIF('JOURNAL STOCKS'!$B$7:$E$500,'ETAT DES STOCKS'!A35,'JOURNAL STOCKS'!$D$7:$D$500)</f>
        <v>1</v>
      </c>
      <c r="E35" s="10">
        <f>SUMIF('JOURNAL STOCKS'!$B$7:$E$500,'ETAT DES STOCKS'!A35,'JOURNAL STOCKS'!$E$7:$E$500)</f>
        <v>0</v>
      </c>
      <c r="F35" s="31">
        <f>C35+D35-E35</f>
        <v>6</v>
      </c>
    </row>
    <row r="36" spans="1:6">
      <c r="A36" s="10" t="str">
        <f>'BASE PRODUITS'!A36</f>
        <v>P0513</v>
      </c>
      <c r="B36" s="10" t="str">
        <f>IF(ISBLANK('BASE PRODUITS'!B36),"",'BASE PRODUITS'!B36)</f>
        <v>CRP  Turbilatex 1X 5ML +1 X 45ML / immunologie</v>
      </c>
      <c r="C36" s="18">
        <v>2</v>
      </c>
      <c r="D36" s="10">
        <f>SUMIF('JOURNAL STOCKS'!$B$7:$E$500,'ETAT DES STOCKS'!A36,'JOURNAL STOCKS'!$D$7:$D$500)</f>
        <v>0</v>
      </c>
      <c r="E36" s="10">
        <f>SUMIF('JOURNAL STOCKS'!$B$7:$E$500,'ETAT DES STOCKS'!A36,'JOURNAL STOCKS'!$E$7:$E$500)</f>
        <v>1</v>
      </c>
      <c r="F36" s="31">
        <f>C36+D36-E36</f>
        <v>1</v>
      </c>
    </row>
    <row r="37" spans="1:6">
      <c r="A37" s="10" t="str">
        <f>'BASE PRODUITS'!A37</f>
        <v>P0514</v>
      </c>
      <c r="B37" s="10" t="str">
        <f>IF(ISBLANK('BASE PRODUITS'!B37),"",'BASE PRODUITS'!B37)</f>
        <v>AgHBS HIGHTOP b40 / immunologie</v>
      </c>
      <c r="C37" s="18">
        <v>1</v>
      </c>
      <c r="D37" s="10">
        <f>SUMIF('JOURNAL STOCKS'!$B$7:$E$500,'ETAT DES STOCKS'!A37,'JOURNAL STOCKS'!$D$7:$D$500)</f>
        <v>1</v>
      </c>
      <c r="E37" s="10">
        <f>SUMIF('JOURNAL STOCKS'!$B$7:$E$500,'ETAT DES STOCKS'!A37,'JOURNAL STOCKS'!$E$7:$E$500)</f>
        <v>2</v>
      </c>
      <c r="F37" s="31">
        <f>C37+D37-E37</f>
        <v>0</v>
      </c>
    </row>
    <row r="38" spans="1:6">
      <c r="A38" s="10" t="str">
        <f>'BASE PRODUITS'!A38</f>
        <v>P0515</v>
      </c>
      <c r="B38" s="10" t="str">
        <f>IF(ISBLANK('BASE PRODUITS'!B38),"",'BASE PRODUITS'!B38)</f>
        <v>Hepatite C SD b25 / immunologie</v>
      </c>
      <c r="C38" s="18">
        <v>1</v>
      </c>
      <c r="D38" s="10">
        <f>SUMIF('JOURNAL STOCKS'!$B$7:$E$500,'ETAT DES STOCKS'!A38,'JOURNAL STOCKS'!$D$7:$D$500)</f>
        <v>0</v>
      </c>
      <c r="E38" s="10">
        <f>SUMIF('JOURNAL STOCKS'!$B$7:$E$500,'ETAT DES STOCKS'!A38,'JOURNAL STOCKS'!$E$7:$E$500)</f>
        <v>0</v>
      </c>
      <c r="F38" s="31">
        <f>C38+D38-E38</f>
        <v>1</v>
      </c>
    </row>
    <row r="39" spans="1:6">
      <c r="A39" s="10" t="str">
        <f>'BASE PRODUITS'!A39</f>
        <v>P0516</v>
      </c>
      <c r="B39" s="10" t="str">
        <f>IF(ISBLANK('BASE PRODUITS'!B39),"",'BASE PRODUITS'!B39)</f>
        <v>DETERMINE HIV b100 / immunologie</v>
      </c>
      <c r="C39" s="18">
        <v>0</v>
      </c>
      <c r="D39" s="10">
        <f>SUMIF('JOURNAL STOCKS'!$B$7:$E$500,'ETAT DES STOCKS'!A39,'JOURNAL STOCKS'!$D$7:$D$500)</f>
        <v>0</v>
      </c>
      <c r="E39" s="10">
        <f>SUMIF('JOURNAL STOCKS'!$B$7:$E$500,'ETAT DES STOCKS'!A39,'JOURNAL STOCKS'!$E$7:$E$500)</f>
        <v>4</v>
      </c>
      <c r="F39" s="14">
        <f>C39+D39-E39</f>
        <v>-4</v>
      </c>
    </row>
    <row r="40" spans="1:6">
      <c r="A40" s="10" t="str">
        <f>'BASE PRODUITS'!A40</f>
        <v>P0517</v>
      </c>
      <c r="B40" s="10" t="str">
        <f>IF(ISBLANK('BASE PRODUITS'!B40),"",'BASE PRODUITS'!B40)</f>
        <v>HIV CORE DIAGNOSTIC b25 / immunologie</v>
      </c>
      <c r="C40" s="18">
        <v>0</v>
      </c>
      <c r="D40" s="10">
        <f>SUMIF('JOURNAL STOCKS'!$B$7:$E$500,'ETAT DES STOCKS'!A40,'JOURNAL STOCKS'!$D$7:$D$500)</f>
        <v>0</v>
      </c>
      <c r="E40" s="10">
        <f>SUMIF('JOURNAL STOCKS'!$B$7:$E$500,'ETAT DES STOCKS'!A40,'JOURNAL STOCKS'!$E$7:$E$500)</f>
        <v>0</v>
      </c>
      <c r="F40" s="14">
        <f>C40+D40-E40</f>
        <v>0</v>
      </c>
    </row>
    <row r="41" spans="1:6">
      <c r="A41" s="10" t="str">
        <f>'BASE PRODUITS'!A41</f>
        <v>P0518</v>
      </c>
      <c r="B41" s="10" t="str">
        <f>IF(ISBLANK('BASE PRODUITS'!B41),"",'BASE PRODUITS'!B41)</f>
        <v>HCG TIG b25 / immunologie</v>
      </c>
      <c r="C41" s="18">
        <v>0</v>
      </c>
      <c r="D41" s="10">
        <f>SUMIF('JOURNAL STOCKS'!$B$7:$E$500,'ETAT DES STOCKS'!A41,'JOURNAL STOCKS'!$D$7:$D$500)</f>
        <v>0</v>
      </c>
      <c r="E41" s="10">
        <f>SUMIF('JOURNAL STOCKS'!$B$7:$E$500,'ETAT DES STOCKS'!A41,'JOURNAL STOCKS'!$E$7:$E$500)</f>
        <v>0</v>
      </c>
      <c r="F41" s="31">
        <f>C41+D41-E41</f>
        <v>0</v>
      </c>
    </row>
    <row r="42" spans="1:6">
      <c r="A42" s="10" t="str">
        <f>'BASE PRODUITS'!A42</f>
        <v>P0519</v>
      </c>
      <c r="B42" s="10" t="str">
        <f>IF(ISBLANK('BASE PRODUITS'!B42),"",'BASE PRODUITS'!B42)</f>
        <v>Rota Adeno virus b25 / immunologie</v>
      </c>
      <c r="C42" s="18">
        <v>0</v>
      </c>
      <c r="D42" s="10">
        <f>SUMIF('JOURNAL STOCKS'!$B$7:$E$500,'ETAT DES STOCKS'!A42,'JOURNAL STOCKS'!$D$7:$D$500)</f>
        <v>0</v>
      </c>
      <c r="E42" s="10">
        <f>SUMIF('JOURNAL STOCKS'!$B$7:$E$500,'ETAT DES STOCKS'!A42,'JOURNAL STOCKS'!$E$7:$E$500)</f>
        <v>0</v>
      </c>
      <c r="F42" s="31">
        <f>C42+D42-E42</f>
        <v>0</v>
      </c>
    </row>
    <row r="43" spans="1:6">
      <c r="A43" s="10" t="str">
        <f>'BASE PRODUITS'!A43</f>
        <v>P0520</v>
      </c>
      <c r="B43" s="10" t="str">
        <f>IF(ISBLANK('BASE PRODUITS'!B43),"",'BASE PRODUITS'!B43)</f>
        <v>Helicobacter pylori b20 / immunologie</v>
      </c>
      <c r="C43" s="18">
        <v>1</v>
      </c>
      <c r="D43" s="10">
        <f>SUMIF('JOURNAL STOCKS'!$B$7:$E$500,'ETAT DES STOCKS'!A43,'JOURNAL STOCKS'!$D$7:$D$500)</f>
        <v>0</v>
      </c>
      <c r="E43" s="10">
        <f>SUMIF('JOURNAL STOCKS'!$B$7:$E$500,'ETAT DES STOCKS'!A43,'JOURNAL STOCKS'!$E$7:$E$500)</f>
        <v>2</v>
      </c>
      <c r="F43" s="31">
        <f>C43+D43-E43</f>
        <v>-1</v>
      </c>
    </row>
    <row r="44" spans="1:6">
      <c r="A44" s="10" t="str">
        <f>'BASE PRODUITS'!A44</f>
        <v>P0521</v>
      </c>
      <c r="B44" s="10" t="str">
        <f>IF(ISBLANK('BASE PRODUITS'!B44),"",'BASE PRODUITS'!B44)</f>
        <v>Ag Salmonelles b25 / immunologie</v>
      </c>
      <c r="C44" s="18">
        <v>0</v>
      </c>
      <c r="D44" s="10">
        <f>SUMIF('JOURNAL STOCKS'!$B$7:$E$500,'ETAT DES STOCKS'!A44,'JOURNAL STOCKS'!$D$7:$D$500)</f>
        <v>5</v>
      </c>
      <c r="E44" s="10">
        <f>SUMIF('JOURNAL STOCKS'!$B$7:$E$500,'ETAT DES STOCKS'!A44,'JOURNAL STOCKS'!$E$7:$E$500)</f>
        <v>1</v>
      </c>
      <c r="F44" s="31">
        <f>C44+D44-E44</f>
        <v>4</v>
      </c>
    </row>
    <row r="45" spans="1:6">
      <c r="A45" s="10" t="str">
        <f>'BASE PRODUITS'!A45</f>
        <v>P0522</v>
      </c>
      <c r="B45" s="10" t="str">
        <f>IF(ISBLANK('BASE PRODUITS'!B45),"",'BASE PRODUITS'!B45)</f>
        <v>Dengue Duo b25 / immunologie</v>
      </c>
      <c r="C45" s="18">
        <v>8</v>
      </c>
      <c r="D45" s="10">
        <f>SUMIF('JOURNAL STOCKS'!$B$7:$E$500,'ETAT DES STOCKS'!A45,'JOURNAL STOCKS'!$D$7:$D$500)</f>
        <v>5</v>
      </c>
      <c r="E45" s="10">
        <f>SUMIF('JOURNAL STOCKS'!$B$7:$E$500,'ETAT DES STOCKS'!A45,'JOURNAL STOCKS'!$E$7:$E$500)</f>
        <v>3</v>
      </c>
      <c r="F45" s="31">
        <f>C45+D45-E45</f>
        <v>10</v>
      </c>
    </row>
    <row r="46" spans="1:6">
      <c r="A46" s="10" t="str">
        <f>'BASE PRODUITS'!A46</f>
        <v>P0523</v>
      </c>
      <c r="B46" s="10" t="str">
        <f>IF(ISBLANK('BASE PRODUITS'!B46),"",'BASE PRODUITS'!B46)</f>
        <v>HBV Panel b25 / immunologie</v>
      </c>
      <c r="C46" s="18">
        <v>0</v>
      </c>
      <c r="D46" s="10">
        <f>SUMIF('JOURNAL STOCKS'!$B$7:$E$500,'ETAT DES STOCKS'!A46,'JOURNAL STOCKS'!$D$7:$D$500)</f>
        <v>0</v>
      </c>
      <c r="E46" s="10">
        <f>SUMIF('JOURNAL STOCKS'!$B$7:$E$500,'ETAT DES STOCKS'!A46,'JOURNAL STOCKS'!$E$7:$E$500)</f>
        <v>0</v>
      </c>
      <c r="F46" s="31">
        <f>C46+D46-E46</f>
        <v>0</v>
      </c>
    </row>
    <row r="47" spans="1:6">
      <c r="A47" s="10" t="str">
        <f>'BASE PRODUITS'!A47</f>
        <v>P0524</v>
      </c>
      <c r="B47" s="10" t="str">
        <f>IF(ISBLANK('BASE PRODUITS'!B47),"",'BASE PRODUITS'!B47)</f>
        <v>Malaria Ag b10 / immunologie</v>
      </c>
      <c r="C47" s="18">
        <v>3</v>
      </c>
      <c r="D47" s="10">
        <f>SUMIF('JOURNAL STOCKS'!$B$7:$E$500,'ETAT DES STOCKS'!A47,'JOURNAL STOCKS'!$D$7:$D$500)</f>
        <v>8</v>
      </c>
      <c r="E47" s="10">
        <f>SUMIF('JOURNAL STOCKS'!$B$7:$E$500,'ETAT DES STOCKS'!A47,'JOURNAL STOCKS'!$E$7:$E$500)</f>
        <v>4</v>
      </c>
      <c r="F47" s="31">
        <f>C47+D47-E47</f>
        <v>7</v>
      </c>
    </row>
    <row r="48" spans="1:6">
      <c r="A48" s="10" t="str">
        <f>'BASE PRODUITS'!A48</f>
        <v>P0525</v>
      </c>
      <c r="B48" s="10" t="str">
        <f>IF(ISBLANK('BASE PRODUITS'!B48),"",'BASE PRODUITS'!B48)</f>
        <v>Multi Drug b25 / immunologie</v>
      </c>
      <c r="C48" s="18">
        <v>0</v>
      </c>
      <c r="D48" s="10">
        <f>SUMIF('JOURNAL STOCKS'!$B$7:$E$500,'ETAT DES STOCKS'!A48,'JOURNAL STOCKS'!$D$7:$D$500)</f>
        <v>0</v>
      </c>
      <c r="E48" s="10">
        <f>SUMIF('JOURNAL STOCKS'!$B$7:$E$500,'ETAT DES STOCKS'!A48,'JOURNAL STOCKS'!$E$7:$E$500)</f>
        <v>0</v>
      </c>
      <c r="F48" s="14">
        <f>C48+D48-E48</f>
        <v>0</v>
      </c>
    </row>
    <row r="49" spans="1:6">
      <c r="A49" s="10" t="str">
        <f>'BASE PRODUITS'!A49</f>
        <v>P0526</v>
      </c>
      <c r="B49" s="10" t="str">
        <f>IF(ISBLANK('BASE PRODUITS'!B49),"",'BASE PRODUITS'!B49)</f>
        <v>RPR charbon 3ml / immunologie</v>
      </c>
      <c r="C49" s="18">
        <v>2</v>
      </c>
      <c r="D49" s="10">
        <f>SUMIF('JOURNAL STOCKS'!$B$7:$E$500,'ETAT DES STOCKS'!A49,'JOURNAL STOCKS'!$D$7:$D$500)</f>
        <v>0</v>
      </c>
      <c r="E49" s="10">
        <f>SUMIF('JOURNAL STOCKS'!$B$7:$E$500,'ETAT DES STOCKS'!A49,'JOURNAL STOCKS'!$E$7:$E$500)</f>
        <v>1</v>
      </c>
      <c r="F49" s="14">
        <f>C49+D49-E49</f>
        <v>1</v>
      </c>
    </row>
    <row r="50" spans="1:6">
      <c r="A50" s="10" t="str">
        <f>'BASE PRODUITS'!A50</f>
        <v>P0527</v>
      </c>
      <c r="B50" s="10" t="str">
        <f>IF(ISBLANK('BASE PRODUITS'!B50),"",'BASE PRODUITS'!B50)</f>
        <v>TPHA 8,5ml / immunologie</v>
      </c>
      <c r="C50" s="18">
        <v>1</v>
      </c>
      <c r="D50" s="10">
        <f>SUMIF('JOURNAL STOCKS'!$B$7:$E$500,'ETAT DES STOCKS'!A50,'JOURNAL STOCKS'!$D$7:$D$500)</f>
        <v>0</v>
      </c>
      <c r="E50" s="10">
        <f>SUMIF('JOURNAL STOCKS'!$B$7:$E$500,'ETAT DES STOCKS'!A50,'JOURNAL STOCKS'!$E$7:$E$500)</f>
        <v>1</v>
      </c>
      <c r="F50" s="14">
        <f>C50+D50-E50</f>
        <v>0</v>
      </c>
    </row>
    <row r="51" spans="1:6">
      <c r="A51" s="10" t="str">
        <f>'BASE PRODUITS'!A51</f>
        <v>P0528</v>
      </c>
      <c r="B51" s="10" t="str">
        <f>IF(ISBLANK('BASE PRODUITS'!B51),"",'BASE PRODUITS'!B51)</f>
        <v>Sphillis en cassette bte 25 / immunologie</v>
      </c>
      <c r="C51" s="18">
        <v>0</v>
      </c>
      <c r="D51" s="10">
        <f>SUMIF('JOURNAL STOCKS'!$B$7:$E$500,'ETAT DES STOCKS'!A51,'JOURNAL STOCKS'!$D$7:$D$500)</f>
        <v>0</v>
      </c>
      <c r="E51" s="10">
        <f>SUMIF('JOURNAL STOCKS'!$B$7:$E$500,'ETAT DES STOCKS'!A51,'JOURNAL STOCKS'!$E$7:$E$500)</f>
        <v>0</v>
      </c>
      <c r="F51" s="14">
        <f>C51+D51-E51</f>
        <v>0</v>
      </c>
    </row>
    <row r="52" spans="1:6">
      <c r="A52" s="10" t="str">
        <f>'BASE PRODUITS'!A52</f>
        <v>P0529</v>
      </c>
      <c r="B52" s="10" t="str">
        <f>IF(ISBLANK('BASE PRODUITS'!B52),"",'BASE PRODUITS'!B52)</f>
        <v>ASLO 5ml / immunologie</v>
      </c>
      <c r="C52" s="18">
        <v>1</v>
      </c>
      <c r="D52" s="10">
        <f>SUMIF('JOURNAL STOCKS'!$B$7:$E$500,'ETAT DES STOCKS'!A52,'JOURNAL STOCKS'!$D$7:$D$500)</f>
        <v>0</v>
      </c>
      <c r="E52" s="10">
        <f>SUMIF('JOURNAL STOCKS'!$B$7:$E$500,'ETAT DES STOCKS'!A52,'JOURNAL STOCKS'!$E$7:$E$500)</f>
        <v>0</v>
      </c>
      <c r="F52" s="14">
        <f>C52+D52-E52</f>
        <v>1</v>
      </c>
    </row>
    <row r="53" spans="1:6">
      <c r="A53" s="10" t="str">
        <f>'BASE PRODUITS'!A53</f>
        <v>P0530</v>
      </c>
      <c r="B53" s="10" t="str">
        <f>IF(ISBLANK('BASE PRODUITS'!B53),"",'BASE PRODUITS'!B53)</f>
        <v>β HCG b25 / immunologie</v>
      </c>
      <c r="C53" s="18">
        <v>1</v>
      </c>
      <c r="D53" s="10">
        <f>SUMIF('JOURNAL STOCKS'!$B$7:$E$500,'ETAT DES STOCKS'!A53,'JOURNAL STOCKS'!$D$7:$D$500)</f>
        <v>0</v>
      </c>
      <c r="E53" s="10">
        <f>SUMIF('JOURNAL STOCKS'!$B$7:$E$500,'ETAT DES STOCKS'!A53,'JOURNAL STOCKS'!$E$7:$E$500)</f>
        <v>3</v>
      </c>
      <c r="F53" s="14">
        <f>C53+D53-E53</f>
        <v>-2</v>
      </c>
    </row>
    <row r="54" spans="1:6">
      <c r="A54" s="10" t="str">
        <f>'BASE PRODUITS'!A54</f>
        <v>P0531</v>
      </c>
      <c r="B54" s="10" t="str">
        <f>IF(ISBLANK('BASE PRODUITS'!B54),"",'BASE PRODUITS'!B54)</f>
        <v>Progestérone b25 / immunologie</v>
      </c>
      <c r="C54" s="18">
        <v>0</v>
      </c>
      <c r="D54" s="10">
        <f>SUMIF('JOURNAL STOCKS'!$B$7:$E$500,'ETAT DES STOCKS'!A54,'JOURNAL STOCKS'!$D$7:$D$500)</f>
        <v>0</v>
      </c>
      <c r="E54" s="10">
        <f>SUMIF('JOURNAL STOCKS'!$B$7:$E$500,'ETAT DES STOCKS'!A54,'JOURNAL STOCKS'!$E$7:$E$500)</f>
        <v>0</v>
      </c>
      <c r="F54" s="14">
        <f>C54+D54-E54</f>
        <v>0</v>
      </c>
    </row>
    <row r="55" spans="1:6">
      <c r="A55" s="10" t="str">
        <f>'BASE PRODUITS'!A55</f>
        <v>P0532</v>
      </c>
      <c r="B55" s="10" t="str">
        <f>IF(ISBLANK('BASE PRODUITS'!B55),"",'BASE PRODUITS'!B55)</f>
        <v>Ferritine b25 / immunologie</v>
      </c>
      <c r="C55" s="18">
        <v>0</v>
      </c>
      <c r="D55" s="10">
        <f>SUMIF('JOURNAL STOCKS'!$B$7:$E$500,'ETAT DES STOCKS'!A55,'JOURNAL STOCKS'!$D$7:$D$500)</f>
        <v>0</v>
      </c>
      <c r="E55" s="10">
        <f>SUMIF('JOURNAL STOCKS'!$B$7:$E$500,'ETAT DES STOCKS'!A55,'JOURNAL STOCKS'!$E$7:$E$500)</f>
        <v>1</v>
      </c>
      <c r="F55" s="31">
        <f>C55+D55-E55</f>
        <v>-1</v>
      </c>
    </row>
    <row r="56" spans="1:6">
      <c r="A56" s="10" t="str">
        <f>'BASE PRODUITS'!A56</f>
        <v>P0533</v>
      </c>
      <c r="B56" s="10" t="str">
        <f>IF(ISBLANK('BASE PRODUITS'!B56),"",'BASE PRODUITS'!B56)</f>
        <v>Troponin I b25 / immunologie</v>
      </c>
      <c r="C56" s="18">
        <v>0</v>
      </c>
      <c r="D56" s="10">
        <f>SUMIF('JOURNAL STOCKS'!$B$7:$E$500,'ETAT DES STOCKS'!A56,'JOURNAL STOCKS'!$D$7:$D$500)</f>
        <v>0</v>
      </c>
      <c r="E56" s="10">
        <f>SUMIF('JOURNAL STOCKS'!$B$7:$E$500,'ETAT DES STOCKS'!A56,'JOURNAL STOCKS'!$E$7:$E$500)</f>
        <v>1</v>
      </c>
      <c r="F56" s="31">
        <f>C56+D56-E56</f>
        <v>-1</v>
      </c>
    </row>
    <row r="57" spans="1:6">
      <c r="A57" s="10" t="str">
        <f>'BASE PRODUITS'!A57</f>
        <v>P0534</v>
      </c>
      <c r="B57" s="10" t="str">
        <f>IF(ISBLANK('BASE PRODUITS'!B57),"",'BASE PRODUITS'!B57)</f>
        <v>D-Dimère b25 / immunologie</v>
      </c>
      <c r="C57" s="18">
        <v>0</v>
      </c>
      <c r="D57" s="10">
        <f>SUMIF('JOURNAL STOCKS'!$B$7:$E$500,'ETAT DES STOCKS'!A57,'JOURNAL STOCKS'!$D$7:$D$500)</f>
        <v>0</v>
      </c>
      <c r="E57" s="10">
        <f>SUMIF('JOURNAL STOCKS'!$B$7:$E$500,'ETAT DES STOCKS'!A57,'JOURNAL STOCKS'!$E$7:$E$500)</f>
        <v>5</v>
      </c>
      <c r="F57" s="31">
        <f>C57+D57-E57</f>
        <v>-5</v>
      </c>
    </row>
    <row r="58" spans="1:6">
      <c r="A58" s="10" t="str">
        <f>'BASE PRODUITS'!A58</f>
        <v>P0535</v>
      </c>
      <c r="B58" s="10" t="str">
        <f>IF(ISBLANK('BASE PRODUITS'!B58),"",'BASE PRODUITS'!B58)</f>
        <v>HbA1C b25 / immunologie</v>
      </c>
      <c r="C58" s="18">
        <v>0</v>
      </c>
      <c r="D58" s="10">
        <f>SUMIF('JOURNAL STOCKS'!$B$7:$E$500,'ETAT DES STOCKS'!A58,'JOURNAL STOCKS'!$D$7:$D$500)</f>
        <v>0</v>
      </c>
      <c r="E58" s="10">
        <f>SUMIF('JOURNAL STOCKS'!$B$7:$E$500,'ETAT DES STOCKS'!A58,'JOURNAL STOCKS'!$E$7:$E$500)</f>
        <v>1</v>
      </c>
      <c r="F58" s="31">
        <f>C58+D58-E58</f>
        <v>-1</v>
      </c>
    </row>
    <row r="59" spans="1:6">
      <c r="A59" s="10" t="str">
        <f>'BASE PRODUITS'!A59</f>
        <v>P0536</v>
      </c>
      <c r="B59" s="10" t="str">
        <f>IF(ISBLANK('BASE PRODUITS'!B59),"",'BASE PRODUITS'!B59)</f>
        <v>PCT b25 / immunologie</v>
      </c>
      <c r="C59" s="18">
        <v>0</v>
      </c>
      <c r="D59" s="10">
        <f>SUMIF('JOURNAL STOCKS'!$B$7:$E$500,'ETAT DES STOCKS'!A59,'JOURNAL STOCKS'!$D$7:$D$500)</f>
        <v>0</v>
      </c>
      <c r="E59" s="10">
        <f>SUMIF('JOURNAL STOCKS'!$B$7:$E$500,'ETAT DES STOCKS'!A59,'JOURNAL STOCKS'!$E$7:$E$500)</f>
        <v>1</v>
      </c>
      <c r="F59" s="31">
        <f>C59+D59-E59</f>
        <v>-1</v>
      </c>
    </row>
    <row r="60" spans="1:6">
      <c r="A60" s="10" t="str">
        <f>'BASE PRODUITS'!A60</f>
        <v>P0537</v>
      </c>
      <c r="B60" s="10" t="str">
        <f>IF(ISBLANK('BASE PRODUITS'!B60),"",'BASE PRODUITS'!B60)</f>
        <v>Diluent HYCEL 20L / Hématologie</v>
      </c>
      <c r="C60" s="18">
        <v>1</v>
      </c>
      <c r="D60" s="10">
        <f>SUMIF('JOURNAL STOCKS'!$B$7:$E$500,'ETAT DES STOCKS'!A60,'JOURNAL STOCKS'!$D$7:$D$500)</f>
        <v>1</v>
      </c>
      <c r="E60" s="10">
        <f>SUMIF('JOURNAL STOCKS'!$B$7:$E$500,'ETAT DES STOCKS'!A60,'JOURNAL STOCKS'!$E$7:$E$500)</f>
        <v>5</v>
      </c>
      <c r="F60" s="31">
        <f>C60+D60-E60</f>
        <v>-3</v>
      </c>
    </row>
    <row r="61" spans="1:6">
      <c r="A61" s="10" t="str">
        <f>'BASE PRODUITS'!A61</f>
        <v>P0538</v>
      </c>
      <c r="B61" s="10" t="str">
        <f>IF(ISBLANK('BASE PRODUITS'!B61),"",'BASE PRODUITS'!B61)</f>
        <v>Lyse HYCEL 500mL / Hématologie</v>
      </c>
      <c r="C61" s="18">
        <v>0</v>
      </c>
      <c r="D61" s="10">
        <f>SUMIF('JOURNAL STOCKS'!$B$7:$E$500,'ETAT DES STOCKS'!A61,'JOURNAL STOCKS'!$D$7:$D$500)</f>
        <v>4</v>
      </c>
      <c r="E61" s="10">
        <f>SUMIF('JOURNAL STOCKS'!$B$7:$E$500,'ETAT DES STOCKS'!A61,'JOURNAL STOCKS'!$E$7:$E$500)</f>
        <v>1</v>
      </c>
      <c r="F61" s="31">
        <f>C61+D61-E61</f>
        <v>3</v>
      </c>
    </row>
    <row r="62" spans="1:6">
      <c r="A62" s="10" t="str">
        <f>'BASE PRODUITS'!A62</f>
        <v>P0539</v>
      </c>
      <c r="B62" s="10" t="str">
        <f>IF(ISBLANK('BASE PRODUITS'!B62),"",'BASE PRODUITS'!B62)</f>
        <v>Probe cleanser 50mL / Hématologie</v>
      </c>
      <c r="C62" s="18">
        <v>0</v>
      </c>
      <c r="D62" s="10">
        <f>SUMIF('JOURNAL STOCKS'!$B$7:$E$500,'ETAT DES STOCKS'!A62,'JOURNAL STOCKS'!$D$7:$D$500)</f>
        <v>10</v>
      </c>
      <c r="E62" s="10">
        <f>SUMIF('JOURNAL STOCKS'!$B$7:$E$500,'ETAT DES STOCKS'!A62,'JOURNAL STOCKS'!$E$7:$E$500)</f>
        <v>2</v>
      </c>
      <c r="F62" s="31">
        <f>C62+D62-E62</f>
        <v>8</v>
      </c>
    </row>
    <row r="63" spans="1:6">
      <c r="A63" s="10" t="str">
        <f>'BASE PRODUITS'!A63</f>
        <v>P0540</v>
      </c>
      <c r="B63" s="10" t="str">
        <f>IF(ISBLANK('BASE PRODUITS'!B63),"",'BASE PRODUITS'!B63)</f>
        <v>Groupage A 10mL / Hématologie</v>
      </c>
      <c r="C63" s="18">
        <v>2</v>
      </c>
      <c r="D63" s="10">
        <f>SUMIF('JOURNAL STOCKS'!$B$7:$E$500,'ETAT DES STOCKS'!A63,'JOURNAL STOCKS'!$D$7:$D$500)</f>
        <v>0</v>
      </c>
      <c r="E63" s="10">
        <f>SUMIF('JOURNAL STOCKS'!$B$7:$E$500,'ETAT DES STOCKS'!A63,'JOURNAL STOCKS'!$E$7:$E$500)</f>
        <v>0</v>
      </c>
      <c r="F63" s="14">
        <f>C63+D63-E63</f>
        <v>2</v>
      </c>
    </row>
    <row r="64" spans="1:6">
      <c r="A64" s="10" t="str">
        <f>'BASE PRODUITS'!A64</f>
        <v>P0541</v>
      </c>
      <c r="B64" s="10" t="str">
        <f>IF(ISBLANK('BASE PRODUITS'!B64),"",'BASE PRODUITS'!B64)</f>
        <v>Groupage B 10mL / Hématologie</v>
      </c>
      <c r="C64" s="18">
        <v>1</v>
      </c>
      <c r="D64" s="10">
        <f>SUMIF('JOURNAL STOCKS'!$B$7:$E$500,'ETAT DES STOCKS'!A64,'JOURNAL STOCKS'!$D$7:$D$500)</f>
        <v>0</v>
      </c>
      <c r="E64" s="10">
        <f>SUMIF('JOURNAL STOCKS'!$B$7:$E$500,'ETAT DES STOCKS'!A64,'JOURNAL STOCKS'!$E$7:$E$500)</f>
        <v>3</v>
      </c>
      <c r="F64" s="31">
        <f>C64+D64-E64</f>
        <v>-2</v>
      </c>
    </row>
    <row r="65" spans="1:6">
      <c r="A65" s="10" t="str">
        <f>'BASE PRODUITS'!A65</f>
        <v>P0542</v>
      </c>
      <c r="B65" s="10" t="str">
        <f>IF(ISBLANK('BASE PRODUITS'!B65),"",'BASE PRODUITS'!B65)</f>
        <v>Groupage AB 10mL / Hématologie</v>
      </c>
      <c r="C65" s="18">
        <v>2</v>
      </c>
      <c r="D65" s="10">
        <f>SUMIF('JOURNAL STOCKS'!$B$7:$E$500,'ETAT DES STOCKS'!A65,'JOURNAL STOCKS'!$D$7:$D$500)</f>
        <v>0</v>
      </c>
      <c r="E65" s="10">
        <f>SUMIF('JOURNAL STOCKS'!$B$7:$E$500,'ETAT DES STOCKS'!A65,'JOURNAL STOCKS'!$E$7:$E$500)</f>
        <v>0</v>
      </c>
      <c r="F65" s="14">
        <f>C65+D65-E65</f>
        <v>2</v>
      </c>
    </row>
    <row r="66" spans="1:6">
      <c r="A66" s="10" t="str">
        <f>'BASE PRODUITS'!A66</f>
        <v>P0543</v>
      </c>
      <c r="B66" s="10" t="str">
        <f>IF(ISBLANK('BASE PRODUITS'!B66),"",'BASE PRODUITS'!B66)</f>
        <v>Groupage D 10mL / Hématologie</v>
      </c>
      <c r="C66" s="18">
        <v>2</v>
      </c>
      <c r="D66" s="10">
        <f>SUMIF('JOURNAL STOCKS'!$B$7:$E$500,'ETAT DES STOCKS'!A66,'JOURNAL STOCKS'!$D$7:$D$500)</f>
        <v>0</v>
      </c>
      <c r="E66" s="10">
        <f>SUMIF('JOURNAL STOCKS'!$B$7:$E$500,'ETAT DES STOCKS'!A66,'JOURNAL STOCKS'!$E$7:$E$500)</f>
        <v>2</v>
      </c>
      <c r="F66" s="31">
        <f>C66+D66-E66</f>
        <v>0</v>
      </c>
    </row>
    <row r="67" spans="1:6">
      <c r="A67" s="10" t="str">
        <f>'BASE PRODUITS'!A67</f>
        <v>P0544</v>
      </c>
      <c r="B67" s="10" t="str">
        <f>IF(ISBLANK('BASE PRODUITS'!B67),"",'BASE PRODUITS'!B67)</f>
        <v>May 500 mL / Hématologie</v>
      </c>
      <c r="C67" s="18">
        <v>1</v>
      </c>
      <c r="D67" s="10">
        <f>SUMIF('JOURNAL STOCKS'!$B$7:$E$500,'ETAT DES STOCKS'!A67,'JOURNAL STOCKS'!$D$7:$D$500)</f>
        <v>0</v>
      </c>
      <c r="E67" s="10">
        <f>SUMIF('JOURNAL STOCKS'!$B$7:$E$500,'ETAT DES STOCKS'!A67,'JOURNAL STOCKS'!$E$7:$E$500)</f>
        <v>0</v>
      </c>
      <c r="F67" s="14">
        <f>C67+D67-E67</f>
        <v>1</v>
      </c>
    </row>
    <row r="68" spans="1:6">
      <c r="A68" s="10" t="str">
        <f>'BASE PRODUITS'!A68</f>
        <v>P0545</v>
      </c>
      <c r="B68" s="10" t="str">
        <f>IF(ISBLANK('BASE PRODUITS'!B68),"",'BASE PRODUITS'!B68)</f>
        <v> Giemsa 500mL / Hématologie</v>
      </c>
      <c r="C68" s="18">
        <v>1</v>
      </c>
      <c r="D68" s="10">
        <f>SUMIF('JOURNAL STOCKS'!$B$7:$E$500,'ETAT DES STOCKS'!A68,'JOURNAL STOCKS'!$D$7:$D$500)</f>
        <v>2</v>
      </c>
      <c r="E68" s="10">
        <f>SUMIF('JOURNAL STOCKS'!$B$7:$E$500,'ETAT DES STOCKS'!A68,'JOURNAL STOCKS'!$E$7:$E$500)</f>
        <v>0</v>
      </c>
      <c r="F68" s="31">
        <f>C68+D68-E68</f>
        <v>3</v>
      </c>
    </row>
    <row r="69" spans="1:6">
      <c r="A69" s="10" t="str">
        <f>'BASE PRODUITS'!A69</f>
        <v>P0546</v>
      </c>
      <c r="B69" s="10" t="str">
        <f>IF(ISBLANK('BASE PRODUITS'!B69),"",'BASE PRODUITS'!B69)</f>
        <v>TP Innovin 1x 4ml / Hémostase</v>
      </c>
      <c r="C69" s="18">
        <v>9</v>
      </c>
      <c r="D69" s="10">
        <f>SUMIF('JOURNAL STOCKS'!$B$7:$E$500,'ETAT DES STOCKS'!A69,'JOURNAL STOCKS'!$D$7:$D$500)</f>
        <v>0</v>
      </c>
      <c r="E69" s="10">
        <f>SUMIF('JOURNAL STOCKS'!$B$7:$E$500,'ETAT DES STOCKS'!A69,'JOURNAL STOCKS'!$E$7:$E$500)</f>
        <v>3</v>
      </c>
      <c r="F69" s="14">
        <f>C69+D69-E69</f>
        <v>6</v>
      </c>
    </row>
    <row r="70" spans="1:6">
      <c r="A70" s="10" t="str">
        <f>'BASE PRODUITS'!A70</f>
        <v>P0547</v>
      </c>
      <c r="B70" s="10" t="str">
        <f>IF(ISBLANK('BASE PRODUITS'!B70),"",'BASE PRODUITS'!B70)</f>
        <v>TP Innovin Calibrant / Hémostase</v>
      </c>
      <c r="C70" s="18">
        <v>0</v>
      </c>
      <c r="D70" s="10">
        <f>SUMIF('JOURNAL STOCKS'!$B$7:$E$500,'ETAT DES STOCKS'!A70,'JOURNAL STOCKS'!$D$7:$D$500)</f>
        <v>0</v>
      </c>
      <c r="E70" s="10">
        <f>SUMIF('JOURNAL STOCKS'!$B$7:$E$500,'ETAT DES STOCKS'!A70,'JOURNAL STOCKS'!$E$7:$E$500)</f>
        <v>0</v>
      </c>
      <c r="F70" s="14">
        <f>C70+D70-E70</f>
        <v>0</v>
      </c>
    </row>
    <row r="71" spans="1:6">
      <c r="A71" s="10" t="str">
        <f>'BASE PRODUITS'!A71</f>
        <v>P0548</v>
      </c>
      <c r="B71" s="10" t="str">
        <f>IF(ISBLANK('BASE PRODUITS'!B71),"",'BASE PRODUITS'!B71)</f>
        <v>TCA Actin FS 1 x 2mL/ Hémostase</v>
      </c>
      <c r="C71" s="18">
        <v>9</v>
      </c>
      <c r="D71" s="10">
        <f>SUMIF('JOURNAL STOCKS'!$B$7:$E$500,'ETAT DES STOCKS'!A71,'JOURNAL STOCKS'!$D$7:$D$500)</f>
        <v>0</v>
      </c>
      <c r="E71" s="10">
        <f>SUMIF('JOURNAL STOCKS'!$B$7:$E$500,'ETAT DES STOCKS'!A71,'JOURNAL STOCKS'!$E$7:$E$500)</f>
        <v>1</v>
      </c>
      <c r="F71" s="14">
        <f>C71+D71-E71</f>
        <v>8</v>
      </c>
    </row>
    <row r="72" spans="1:6">
      <c r="A72" s="10" t="str">
        <f>'BASE PRODUITS'!A72</f>
        <v>P0549</v>
      </c>
      <c r="B72" s="10" t="str">
        <f>IF(ISBLANK('BASE PRODUITS'!B72),"",'BASE PRODUITS'!B72)</f>
        <v>TCA CaCl2 1 x 15mL/ Hémostase</v>
      </c>
      <c r="C72" s="18">
        <v>9</v>
      </c>
      <c r="D72" s="10">
        <f>SUMIF('JOURNAL STOCKS'!$B$7:$E$500,'ETAT DES STOCKS'!A72,'JOURNAL STOCKS'!$D$7:$D$500)</f>
        <v>0</v>
      </c>
      <c r="E72" s="10">
        <f>SUMIF('JOURNAL STOCKS'!$B$7:$E$500,'ETAT DES STOCKS'!A72,'JOURNAL STOCKS'!$E$7:$E$500)</f>
        <v>0</v>
      </c>
      <c r="F72" s="14">
        <f>C72+D72-E72</f>
        <v>9</v>
      </c>
    </row>
    <row r="73" spans="1:6">
      <c r="A73" s="10" t="str">
        <f>'BASE PRODUITS'!A73</f>
        <v>P0550</v>
      </c>
      <c r="B73" s="10" t="str">
        <f>IF(ISBLANK('BASE PRODUITS'!B73),"",'BASE PRODUITS'!B73)</f>
        <v>Fibrinogène 1 x 2mL / Hémostase</v>
      </c>
      <c r="C73" s="18">
        <v>9</v>
      </c>
      <c r="D73" s="10">
        <f>SUMIF('JOURNAL STOCKS'!$B$7:$E$500,'ETAT DES STOCKS'!A73,'JOURNAL STOCKS'!$D$7:$D$500)</f>
        <v>0</v>
      </c>
      <c r="E73" s="10">
        <f>SUMIF('JOURNAL STOCKS'!$B$7:$E$500,'ETAT DES STOCKS'!A73,'JOURNAL STOCKS'!$E$7:$E$500)</f>
        <v>2</v>
      </c>
      <c r="F73" s="14">
        <f>C73+D73-E73</f>
        <v>7</v>
      </c>
    </row>
    <row r="74" spans="1:6">
      <c r="A74" s="10" t="str">
        <f>'BASE PRODUITS'!A74</f>
        <v>P0551</v>
      </c>
      <c r="B74" s="10" t="str">
        <f>IF(ISBLANK('BASE PRODUITS'!B74),"",'BASE PRODUITS'!B74)</f>
        <v>Kaolin 1 x50mL  / Hémostase</v>
      </c>
      <c r="C74" s="18">
        <v>0</v>
      </c>
      <c r="D74" s="10">
        <f>SUMIF('JOURNAL STOCKS'!$B$7:$E$500,'ETAT DES STOCKS'!A74,'JOURNAL STOCKS'!$D$7:$D$500)</f>
        <v>0</v>
      </c>
      <c r="E74" s="10">
        <f>SUMIF('JOURNAL STOCKS'!$B$7:$E$500,'ETAT DES STOCKS'!A74,'JOURNAL STOCKS'!$E$7:$E$500)</f>
        <v>0</v>
      </c>
      <c r="F74" s="14">
        <f>C74+D74-E74</f>
        <v>0</v>
      </c>
    </row>
    <row r="75" spans="1:6">
      <c r="A75" s="10" t="str">
        <f>'BASE PRODUITS'!A75</f>
        <v>P0552</v>
      </c>
      <c r="B75" s="10" t="str">
        <f>IF(ISBLANK('BASE PRODUITS'!B75),"",'BASE PRODUITS'!B75)</f>
        <v>Plasma Standard  / Hémostase</v>
      </c>
      <c r="C75" s="18">
        <v>0</v>
      </c>
      <c r="D75" s="32">
        <f>SUMIF('JOURNAL STOCKS'!$B$7:$E$500,'ETAT DES STOCKS'!A75,'JOURNAL STOCKS'!$D$7:$D$500)</f>
        <v>0</v>
      </c>
      <c r="E75" s="32">
        <f>SUMIF('JOURNAL STOCKS'!$B$7:$E$500,'ETAT DES STOCKS'!A75,'JOURNAL STOCKS'!$E$7:$E$500)</f>
        <v>0</v>
      </c>
      <c r="F75" s="31">
        <f>C75+D75-E75</f>
        <v>0</v>
      </c>
    </row>
    <row r="76" spans="1:6">
      <c r="A76" s="10" t="str">
        <f>'BASE PRODUITS'!A76</f>
        <v>P0553</v>
      </c>
      <c r="B76" s="10" t="str">
        <f>IF(ISBLANK('BASE PRODUITS'!B76),"",'BASE PRODUITS'!B76)</f>
        <v>Ci-Trol 1 1 x 1mL  / Hémostase</v>
      </c>
      <c r="C76" s="18">
        <v>9</v>
      </c>
      <c r="D76" s="32">
        <f>SUMIF('JOURNAL STOCKS'!$B$7:$E$500,'ETAT DES STOCKS'!A76,'JOURNAL STOCKS'!$D$7:$D$500)</f>
        <v>2</v>
      </c>
      <c r="E76" s="32">
        <f>SUMIF('JOURNAL STOCKS'!$B$7:$E$500,'ETAT DES STOCKS'!A76,'JOURNAL STOCKS'!$E$7:$E$500)</f>
        <v>2</v>
      </c>
      <c r="F76" s="31">
        <f>C76+D76-E76</f>
        <v>9</v>
      </c>
    </row>
    <row r="77" spans="1:6">
      <c r="A77" s="10" t="str">
        <f>'BASE PRODUITS'!A77</f>
        <v>P0554</v>
      </c>
      <c r="B77" s="10" t="str">
        <f>IF(ISBLANK('BASE PRODUITS'!B77),"",'BASE PRODUITS'!B77)</f>
        <v>Ci-Trol 2 1 x 1mL  / Hémostase</v>
      </c>
      <c r="C77" s="18">
        <v>9</v>
      </c>
      <c r="D77" s="32">
        <f>SUMIF('JOURNAL STOCKS'!$B$7:$E$500,'ETAT DES STOCKS'!A77,'JOURNAL STOCKS'!$D$7:$D$500)</f>
        <v>0</v>
      </c>
      <c r="E77" s="32">
        <f>SUMIF('JOURNAL STOCKS'!$B$7:$E$500,'ETAT DES STOCKS'!A77,'JOURNAL STOCKS'!$E$7:$E$500)</f>
        <v>3</v>
      </c>
      <c r="F77" s="31">
        <f>C77+D77-E77</f>
        <v>6</v>
      </c>
    </row>
    <row r="78" spans="1:6">
      <c r="A78" s="10" t="str">
        <f>'BASE PRODUITS'!A78</f>
        <v>P0555</v>
      </c>
      <c r="B78" s="10" t="str">
        <f>IF(ISBLANK('BASE PRODUITS'!B78),"",'BASE PRODUITS'!B78)</f>
        <v>Hektoen 500g / Microbiologie</v>
      </c>
      <c r="C78" s="18">
        <v>0</v>
      </c>
      <c r="D78" s="10">
        <f>SUMIF('JOURNAL STOCKS'!$B$7:$E$500,'ETAT DES STOCKS'!A78,'JOURNAL STOCKS'!$D$7:$D$500)</f>
        <v>0</v>
      </c>
      <c r="E78" s="10">
        <f>SUMIF('JOURNAL STOCKS'!$B$7:$E$500,'ETAT DES STOCKS'!A78,'JOURNAL STOCKS'!$E$7:$E$500)</f>
        <v>0</v>
      </c>
      <c r="F78" s="14">
        <f>C78+D78-E78</f>
        <v>0</v>
      </c>
    </row>
    <row r="79" spans="1:6">
      <c r="A79" s="10" t="str">
        <f>'BASE PRODUITS'!A79</f>
        <v>P0556</v>
      </c>
      <c r="B79" s="10" t="str">
        <f>IF(ISBLANK('BASE PRODUITS'!B79),"",'BASE PRODUITS'!B79)</f>
        <v>Kauffmann 500g / Microbiologie</v>
      </c>
      <c r="C79" s="18">
        <v>0</v>
      </c>
      <c r="D79" s="10">
        <f>SUMIF('JOURNAL STOCKS'!$B$7:$E$500,'ETAT DES STOCKS'!A79,'JOURNAL STOCKS'!$D$7:$D$500)</f>
        <v>0</v>
      </c>
      <c r="E79" s="10">
        <f>SUMIF('JOURNAL STOCKS'!$B$7:$E$500,'ETAT DES STOCKS'!A79,'JOURNAL STOCKS'!$E$7:$E$500)</f>
        <v>0</v>
      </c>
      <c r="F79" s="14">
        <f>C79+D79-E79</f>
        <v>0</v>
      </c>
    </row>
    <row r="80" spans="1:6">
      <c r="A80" s="10" t="str">
        <f>'BASE PRODUITS'!A80</f>
        <v>P0557</v>
      </c>
      <c r="B80" s="10" t="str">
        <f>IF(ISBLANK('BASE PRODUITS'!B80),"",'BASE PRODUITS'!B80)</f>
        <v>MH 500g / Microbiologie</v>
      </c>
      <c r="C80" s="18">
        <v>0</v>
      </c>
      <c r="D80" s="10">
        <f>SUMIF('JOURNAL STOCKS'!$B$7:$E$500,'ETAT DES STOCKS'!A80,'JOURNAL STOCKS'!$D$7:$D$500)</f>
        <v>0</v>
      </c>
      <c r="E80" s="10">
        <f>SUMIF('JOURNAL STOCKS'!$B$7:$E$500,'ETAT DES STOCKS'!A80,'JOURNAL STOCKS'!$E$7:$E$500)</f>
        <v>0</v>
      </c>
      <c r="F80" s="14">
        <f>C80+D80-E80</f>
        <v>0</v>
      </c>
    </row>
    <row r="81" spans="1:6">
      <c r="A81" s="10" t="str">
        <f>'BASE PRODUITS'!A81</f>
        <v>P0558</v>
      </c>
      <c r="B81" s="10" t="str">
        <f>IF(ISBLANK('BASE PRODUITS'!B81),"",'BASE PRODUITS'!B81)</f>
        <v>BCP 500g / Microbiologie</v>
      </c>
      <c r="C81" s="18">
        <v>0</v>
      </c>
      <c r="D81" s="10">
        <f>SUMIF('JOURNAL STOCKS'!$B$7:$E$500,'ETAT DES STOCKS'!A81,'JOURNAL STOCKS'!$D$7:$D$500)</f>
        <v>0</v>
      </c>
      <c r="E81" s="10">
        <f>SUMIF('JOURNAL STOCKS'!$B$7:$E$500,'ETAT DES STOCKS'!A81,'JOURNAL STOCKS'!$E$7:$E$500)</f>
        <v>0</v>
      </c>
      <c r="F81" s="14">
        <f>C81+D81-E81</f>
        <v>0</v>
      </c>
    </row>
    <row r="82" spans="1:6">
      <c r="A82" s="10" t="str">
        <f>'BASE PRODUITS'!A82</f>
        <v>P0559</v>
      </c>
      <c r="B82" s="10" t="str">
        <f>IF(ISBLANK('BASE PRODUITS'!B82),"",'BASE PRODUITS'!B82)</f>
        <v>EMB 500g / Microbiologie</v>
      </c>
      <c r="C82" s="18">
        <v>0</v>
      </c>
      <c r="D82" s="10">
        <f>SUMIF('JOURNAL STOCKS'!$B$7:$E$500,'ETAT DES STOCKS'!A82,'JOURNAL STOCKS'!$D$7:$D$500)</f>
        <v>0</v>
      </c>
      <c r="E82" s="10">
        <f>SUMIF('JOURNAL STOCKS'!$B$7:$E$500,'ETAT DES STOCKS'!A82,'JOURNAL STOCKS'!$E$7:$E$500)</f>
        <v>1</v>
      </c>
      <c r="F82" s="31">
        <f>C82+D82-E82</f>
        <v>-1</v>
      </c>
    </row>
    <row r="83" spans="1:6">
      <c r="A83" s="10" t="str">
        <f>'BASE PRODUITS'!A83</f>
        <v>P0560</v>
      </c>
      <c r="B83" s="10" t="str">
        <f>IF(ISBLANK('BASE PRODUITS'!B83),"",'BASE PRODUITS'!B83)</f>
        <v>Sabouraud chloramphénicol 500g / Microbiologie</v>
      </c>
      <c r="C83" s="18">
        <v>0</v>
      </c>
      <c r="D83" s="10">
        <f>SUMIF('JOURNAL STOCKS'!$B$7:$E$500,'ETAT DES STOCKS'!A83,'JOURNAL STOCKS'!$D$7:$D$500)</f>
        <v>0</v>
      </c>
      <c r="E83" s="10">
        <f>SUMIF('JOURNAL STOCKS'!$B$7:$E$500,'ETAT DES STOCKS'!A83,'JOURNAL STOCKS'!$E$7:$E$500)</f>
        <v>0</v>
      </c>
      <c r="F83" s="14">
        <f>C83+D83-E83</f>
        <v>0</v>
      </c>
    </row>
    <row r="84" spans="1:6">
      <c r="A84" s="10" t="str">
        <f>'BASE PRODUITS'!A84</f>
        <v>P0561</v>
      </c>
      <c r="B84" s="10" t="str">
        <f>IF(ISBLANK('BASE PRODUITS'!B84),"",'BASE PRODUITS'!B84)</f>
        <v>Révélateur API  / Microbiologie</v>
      </c>
      <c r="C84" s="18">
        <v>1</v>
      </c>
      <c r="D84" s="10">
        <f>SUMIF('JOURNAL STOCKS'!$B$7:$E$500,'ETAT DES STOCKS'!A84,'JOURNAL STOCKS'!$D$7:$D$500)</f>
        <v>0</v>
      </c>
      <c r="E84" s="10">
        <f>SUMIF('JOURNAL STOCKS'!$B$7:$E$500,'ETAT DES STOCKS'!A84,'JOURNAL STOCKS'!$E$7:$E$500)</f>
        <v>0</v>
      </c>
      <c r="F84" s="14">
        <f>C84+D84-E84</f>
        <v>1</v>
      </c>
    </row>
    <row r="85" spans="1:6">
      <c r="A85" s="10" t="str">
        <f>'BASE PRODUITS'!A85</f>
        <v>P0562</v>
      </c>
      <c r="B85" s="10" t="str">
        <f>IF(ISBLANK('BASE PRODUITS'!B85),"",'BASE PRODUITS'!B85)</f>
        <v>Urée indol 1x10 mL  / Microbiologie</v>
      </c>
      <c r="C85" s="18">
        <v>10</v>
      </c>
      <c r="D85" s="10">
        <f>SUMIF('JOURNAL STOCKS'!$B$7:$E$500,'ETAT DES STOCKS'!A85,'JOURNAL STOCKS'!$D$7:$D$500)</f>
        <v>0</v>
      </c>
      <c r="E85" s="10">
        <f>SUMIF('JOURNAL STOCKS'!$B$7:$E$500,'ETAT DES STOCKS'!A85,'JOURNAL STOCKS'!$E$7:$E$500)</f>
        <v>0</v>
      </c>
      <c r="F85" s="31">
        <f>C85+D85-E85</f>
        <v>10</v>
      </c>
    </row>
    <row r="86" spans="1:6">
      <c r="A86" s="10" t="str">
        <f>'BASE PRODUITS'!A86</f>
        <v>P0563</v>
      </c>
      <c r="B86" s="10" t="str">
        <f>IF(ISBLANK('BASE PRODUITS'!B86),"",'BASE PRODUITS'!B86)</f>
        <v>Oxidase 1x50  / Microbiologie</v>
      </c>
      <c r="C86" s="18">
        <v>1</v>
      </c>
      <c r="D86" s="10">
        <f>SUMIF('JOURNAL STOCKS'!$B$7:$E$500,'ETAT DES STOCKS'!A86,'JOURNAL STOCKS'!$D$7:$D$500)</f>
        <v>0</v>
      </c>
      <c r="E86" s="10">
        <f>SUMIF('JOURNAL STOCKS'!$B$7:$E$500,'ETAT DES STOCKS'!A86,'JOURNAL STOCKS'!$E$7:$E$500)</f>
        <v>0</v>
      </c>
      <c r="F86" s="14">
        <f>C86+D86-E86</f>
        <v>1</v>
      </c>
    </row>
    <row r="87" spans="1:6">
      <c r="A87" s="10" t="str">
        <f>'BASE PRODUITS'!A87</f>
        <v>P0564</v>
      </c>
      <c r="B87" s="10" t="str">
        <f>IF(ISBLANK('BASE PRODUITS'!B87),"",'BASE PRODUITS'!B87)</f>
        <v>Catalase  / Microbiologie</v>
      </c>
      <c r="C87" s="18">
        <v>0</v>
      </c>
      <c r="D87" s="10">
        <f>SUMIF('JOURNAL STOCKS'!$B$7:$E$500,'ETAT DES STOCKS'!A87,'JOURNAL STOCKS'!$D$7:$D$500)</f>
        <v>0</v>
      </c>
      <c r="E87" s="10">
        <f>SUMIF('JOURNAL STOCKS'!$B$7:$E$500,'ETAT DES STOCKS'!A87,'JOURNAL STOCKS'!$E$7:$E$500)</f>
        <v>0</v>
      </c>
      <c r="F87" s="14">
        <f>C87+D87-E87</f>
        <v>0</v>
      </c>
    </row>
    <row r="88" spans="1:6">
      <c r="A88" s="10" t="str">
        <f>'BASE PRODUITS'!A88</f>
        <v>P0565</v>
      </c>
      <c r="B88" s="10" t="str">
        <f>IF(ISBLANK('BASE PRODUITS'!B88),"",'BASE PRODUITS'!B88)</f>
        <v>Penicillin 1 X 50 / Microbiologie</v>
      </c>
      <c r="C88" s="18">
        <v>0</v>
      </c>
      <c r="D88" s="10">
        <f>SUMIF('JOURNAL STOCKS'!$B$7:$E$500,'ETAT DES STOCKS'!A88,'JOURNAL STOCKS'!$D$7:$D$500)</f>
        <v>0</v>
      </c>
      <c r="E88" s="10">
        <f>SUMIF('JOURNAL STOCKS'!$B$7:$E$500,'ETAT DES STOCKS'!A88,'JOURNAL STOCKS'!$E$7:$E$500)</f>
        <v>0</v>
      </c>
      <c r="F88" s="14">
        <f>C88+D88-E88</f>
        <v>0</v>
      </c>
    </row>
    <row r="89" spans="1:6">
      <c r="A89" s="10" t="str">
        <f>'BASE PRODUITS'!A89</f>
        <v>P0566</v>
      </c>
      <c r="B89" s="10" t="str">
        <f>IF(ISBLANK('BASE PRODUITS'!B89),"",'BASE PRODUITS'!B89)</f>
        <v>Ticarcilline 1X 50 / Microbiologie</v>
      </c>
      <c r="C89" s="18">
        <v>4</v>
      </c>
      <c r="D89" s="10">
        <f>SUMIF('JOURNAL STOCKS'!$B$7:$E$500,'ETAT DES STOCKS'!A89,'JOURNAL STOCKS'!$D$7:$D$500)</f>
        <v>0</v>
      </c>
      <c r="E89" s="10">
        <f>SUMIF('JOURNAL STOCKS'!$B$7:$E$500,'ETAT DES STOCKS'!A89,'JOURNAL STOCKS'!$E$7:$E$500)</f>
        <v>0</v>
      </c>
      <c r="F89" s="14">
        <f>C89+D89-E89</f>
        <v>4</v>
      </c>
    </row>
    <row r="90" spans="1:6">
      <c r="A90" s="10" t="str">
        <f>'BASE PRODUITS'!A90</f>
        <v>P0567</v>
      </c>
      <c r="B90" s="10" t="str">
        <f>IF(ISBLANK('BASE PRODUITS'!B90),"",'BASE PRODUITS'!B90)</f>
        <v>Augmentin 1 X 50 / Microbiologie</v>
      </c>
      <c r="C90" s="18">
        <v>4</v>
      </c>
      <c r="D90" s="10">
        <f>SUMIF('JOURNAL STOCKS'!$B$7:$E$500,'ETAT DES STOCKS'!A90,'JOURNAL STOCKS'!$D$7:$D$500)</f>
        <v>0</v>
      </c>
      <c r="E90" s="10">
        <f>SUMIF('JOURNAL STOCKS'!$B$7:$E$500,'ETAT DES STOCKS'!A90,'JOURNAL STOCKS'!$E$7:$E$500)</f>
        <v>0</v>
      </c>
      <c r="F90" s="14">
        <f>C90+D90-E90</f>
        <v>4</v>
      </c>
    </row>
    <row r="91" spans="1:6">
      <c r="A91" s="10" t="str">
        <f>'BASE PRODUITS'!A91</f>
        <v>P0568</v>
      </c>
      <c r="B91" s="10" t="str">
        <f>IF(ISBLANK('BASE PRODUITS'!B91),"",'BASE PRODUITS'!B91)</f>
        <v>cefoxitine 1 X 50 / Microbiologie</v>
      </c>
      <c r="C91" s="18">
        <v>4</v>
      </c>
      <c r="D91" s="10">
        <f>SUMIF('JOURNAL STOCKS'!$B$7:$E$500,'ETAT DES STOCKS'!A91,'JOURNAL STOCKS'!$D$7:$D$500)</f>
        <v>0</v>
      </c>
      <c r="E91" s="10">
        <f>SUMIF('JOURNAL STOCKS'!$B$7:$E$500,'ETAT DES STOCKS'!A91,'JOURNAL STOCKS'!$E$7:$E$500)</f>
        <v>0</v>
      </c>
      <c r="F91" s="14">
        <f>C91+D91-E91</f>
        <v>4</v>
      </c>
    </row>
    <row r="92" spans="1:6">
      <c r="A92" s="10" t="str">
        <f>'BASE PRODUITS'!A92</f>
        <v>P0569</v>
      </c>
      <c r="B92" s="10" t="str">
        <f>IF(ISBLANK('BASE PRODUITS'!B92),"",'BASE PRODUITS'!B92)</f>
        <v>cetriaxone 1 X 50 / Microbiologie</v>
      </c>
      <c r="C92" s="18">
        <v>0</v>
      </c>
      <c r="D92" s="10">
        <f>SUMIF('JOURNAL STOCKS'!$B$7:$E$500,'ETAT DES STOCKS'!A92,'JOURNAL STOCKS'!$D$7:$D$500)</f>
        <v>0</v>
      </c>
      <c r="E92" s="10">
        <f>SUMIF('JOURNAL STOCKS'!$B$7:$E$500,'ETAT DES STOCKS'!A92,'JOURNAL STOCKS'!$E$7:$E$500)</f>
        <v>0</v>
      </c>
      <c r="F92" s="14">
        <f>C92+D92-E92</f>
        <v>0</v>
      </c>
    </row>
    <row r="93" spans="1:6">
      <c r="A93" s="10" t="str">
        <f>'BASE PRODUITS'!A93</f>
        <v>P0570</v>
      </c>
      <c r="B93" s="10" t="str">
        <f>IF(ISBLANK('BASE PRODUITS'!B93),"",'BASE PRODUITS'!B93)</f>
        <v>cefixim 1 X 50 / Microbiologie</v>
      </c>
      <c r="C93" s="18">
        <v>0</v>
      </c>
      <c r="D93" s="10">
        <f>SUMIF('JOURNAL STOCKS'!$B$7:$E$500,'ETAT DES STOCKS'!A93,'JOURNAL STOCKS'!$D$7:$D$500)</f>
        <v>0</v>
      </c>
      <c r="E93" s="10">
        <f>SUMIF('JOURNAL STOCKS'!$B$7:$E$500,'ETAT DES STOCKS'!A93,'JOURNAL STOCKS'!$E$7:$E$500)</f>
        <v>2</v>
      </c>
      <c r="F93" s="14">
        <f>C93+D93-E93</f>
        <v>-2</v>
      </c>
    </row>
    <row r="94" spans="1:6">
      <c r="A94" s="10" t="str">
        <f>'BASE PRODUITS'!A94</f>
        <v>P0571</v>
      </c>
      <c r="B94" s="10" t="str">
        <f>IF(ISBLANK('BASE PRODUITS'!B94),"",'BASE PRODUITS'!B94)</f>
        <v>gentamicin 1 X 50 / Microbiologie</v>
      </c>
      <c r="C94" s="18">
        <v>0</v>
      </c>
      <c r="D94" s="10">
        <f>SUMIF('JOURNAL STOCKS'!$B$7:$E$500,'ETAT DES STOCKS'!A94,'JOURNAL STOCKS'!$D$7:$D$500)</f>
        <v>4</v>
      </c>
      <c r="E94" s="10">
        <f>SUMIF('JOURNAL STOCKS'!$B$7:$E$500,'ETAT DES STOCKS'!A94,'JOURNAL STOCKS'!$E$7:$E$500)</f>
        <v>0</v>
      </c>
      <c r="F94" s="14">
        <f>C94+D94-E94</f>
        <v>4</v>
      </c>
    </row>
    <row r="95" spans="1:6">
      <c r="A95" s="10" t="str">
        <f>'BASE PRODUITS'!A95</f>
        <v>P0572</v>
      </c>
      <c r="B95" s="10" t="str">
        <f>IF(ISBLANK('BASE PRODUITS'!B95),"",'BASE PRODUITS'!B95)</f>
        <v>amikacin 1 X 50 / Microbiologie</v>
      </c>
      <c r="C95" s="18">
        <v>0</v>
      </c>
      <c r="D95" s="10">
        <f>SUMIF('JOURNAL STOCKS'!$B$7:$E$500,'ETAT DES STOCKS'!A95,'JOURNAL STOCKS'!$D$7:$D$500)</f>
        <v>0</v>
      </c>
      <c r="E95" s="10">
        <f>SUMIF('JOURNAL STOCKS'!$B$7:$E$500,'ETAT DES STOCKS'!A95,'JOURNAL STOCKS'!$E$7:$E$500)</f>
        <v>1</v>
      </c>
      <c r="F95" s="14">
        <f>C95+D95-E95</f>
        <v>-1</v>
      </c>
    </row>
    <row r="96" spans="1:6">
      <c r="A96" s="10" t="str">
        <f>'BASE PRODUITS'!A96</f>
        <v>P0573</v>
      </c>
      <c r="B96" s="10" t="str">
        <f>IF(ISBLANK('BASE PRODUITS'!B96),"",'BASE PRODUITS'!B96)</f>
        <v>imipenem 1 X 50 / Microbiologie</v>
      </c>
      <c r="C96" s="18">
        <v>0</v>
      </c>
      <c r="D96" s="10">
        <f>SUMIF('JOURNAL STOCKS'!$B$7:$E$500,'ETAT DES STOCKS'!A96,'JOURNAL STOCKS'!$D$7:$D$500)</f>
        <v>0</v>
      </c>
      <c r="E96" s="10">
        <f>SUMIF('JOURNAL STOCKS'!$B$7:$E$500,'ETAT DES STOCKS'!A96,'JOURNAL STOCKS'!$E$7:$E$500)</f>
        <v>0</v>
      </c>
      <c r="F96" s="14">
        <f>C96+D96-E96</f>
        <v>0</v>
      </c>
    </row>
    <row r="97" spans="1:6">
      <c r="A97" s="10" t="str">
        <f>'BASE PRODUITS'!A97</f>
        <v>P0574</v>
      </c>
      <c r="B97" s="10" t="str">
        <f>IF(ISBLANK('BASE PRODUITS'!B97),"",'BASE PRODUITS'!B97)</f>
        <v>acide fucidique 1 X 50 / Microbiologie</v>
      </c>
      <c r="C97" s="18">
        <v>0</v>
      </c>
      <c r="D97" s="10">
        <f>SUMIF('JOURNAL STOCKS'!$B$7:$E$500,'ETAT DES STOCKS'!A97,'JOURNAL STOCKS'!$D$7:$D$500)</f>
        <v>0</v>
      </c>
      <c r="E97" s="10">
        <f>SUMIF('JOURNAL STOCKS'!$B$7:$E$500,'ETAT DES STOCKS'!A97,'JOURNAL STOCKS'!$E$7:$E$500)</f>
        <v>2</v>
      </c>
      <c r="F97" s="14">
        <f>C97+D97-E97</f>
        <v>-2</v>
      </c>
    </row>
    <row r="98" spans="1:6">
      <c r="A98" s="10" t="str">
        <f>'BASE PRODUITS'!A98</f>
        <v>P0575</v>
      </c>
      <c r="B98" s="10" t="str">
        <f>IF(ISBLANK('BASE PRODUITS'!B98),"",'BASE PRODUITS'!B98)</f>
        <v>ciprofloxacine 1 X 50 / Microbiologie</v>
      </c>
      <c r="C98" s="18">
        <v>0</v>
      </c>
      <c r="D98" s="10">
        <f>SUMIF('JOURNAL STOCKS'!$B$7:$E$500,'ETAT DES STOCKS'!A98,'JOURNAL STOCKS'!$D$7:$D$500)</f>
        <v>0</v>
      </c>
      <c r="E98" s="10">
        <f>SUMIF('JOURNAL STOCKS'!$B$7:$E$500,'ETAT DES STOCKS'!A98,'JOURNAL STOCKS'!$E$7:$E$500)</f>
        <v>2</v>
      </c>
      <c r="F98" s="31">
        <f>C98+D98-E98</f>
        <v>-2</v>
      </c>
    </row>
    <row r="99" spans="1:6">
      <c r="A99" s="10" t="str">
        <f>'BASE PRODUITS'!A99</f>
        <v>P0576</v>
      </c>
      <c r="B99" s="10" t="str">
        <f>IF(ISBLANK('BASE PRODUITS'!B99),"",'BASE PRODUITS'!B99)</f>
        <v>norfloxazcine 1 X 50 / Microbiologie</v>
      </c>
      <c r="C99" s="18">
        <v>0</v>
      </c>
      <c r="D99" s="10">
        <f>SUMIF('JOURNAL STOCKS'!$B$7:$E$500,'ETAT DES STOCKS'!A99,'JOURNAL STOCKS'!$D$7:$D$500)</f>
        <v>0</v>
      </c>
      <c r="E99" s="10">
        <f>SUMIF('JOURNAL STOCKS'!$B$7:$E$500,'ETAT DES STOCKS'!A99,'JOURNAL STOCKS'!$E$7:$E$500)</f>
        <v>0</v>
      </c>
      <c r="F99" s="14">
        <f>C99+D99-E99</f>
        <v>0</v>
      </c>
    </row>
    <row r="100" spans="1:6">
      <c r="A100" s="10" t="str">
        <f>'BASE PRODUITS'!A100</f>
        <v>P0577</v>
      </c>
      <c r="B100" s="10" t="str">
        <f>IF(ISBLANK('BASE PRODUITS'!B100),"",'BASE PRODUITS'!B100)</f>
        <v>lincomycin 1 X 50 / Microbiologie</v>
      </c>
      <c r="C100" s="18">
        <v>0</v>
      </c>
      <c r="D100" s="10">
        <f>SUMIF('JOURNAL STOCKS'!$B$7:$E$500,'ETAT DES STOCKS'!A100,'JOURNAL STOCKS'!$D$7:$D$500)</f>
        <v>0</v>
      </c>
      <c r="E100" s="10">
        <f>SUMIF('JOURNAL STOCKS'!$B$7:$E$500,'ETAT DES STOCKS'!A100,'JOURNAL STOCKS'!$E$7:$E$500)</f>
        <v>1</v>
      </c>
      <c r="F100" s="14">
        <f>C100+D100-E100</f>
        <v>-1</v>
      </c>
    </row>
    <row r="101" spans="1:6">
      <c r="A101" s="10" t="str">
        <f>'BASE PRODUITS'!A101</f>
        <v>P0578</v>
      </c>
      <c r="B101" s="10" t="str">
        <f>IF(ISBLANK('BASE PRODUITS'!B101),"",'BASE PRODUITS'!B101)</f>
        <v>cotrimoxazole 1 X 50 / Microbiologie</v>
      </c>
      <c r="C101" s="18">
        <v>0</v>
      </c>
      <c r="D101" s="10">
        <f>SUMIF('JOURNAL STOCKS'!$B$7:$E$500,'ETAT DES STOCKS'!A101,'JOURNAL STOCKS'!$D$7:$D$500)</f>
        <v>0</v>
      </c>
      <c r="E101" s="10">
        <f>SUMIF('JOURNAL STOCKS'!$B$7:$E$500,'ETAT DES STOCKS'!A101,'JOURNAL STOCKS'!$E$7:$E$500)</f>
        <v>0</v>
      </c>
      <c r="F101" s="14">
        <f>C101+D101-E101</f>
        <v>0</v>
      </c>
    </row>
    <row r="102" spans="1:6">
      <c r="A102" s="10" t="str">
        <f>'BASE PRODUITS'!A102</f>
        <v>P0579</v>
      </c>
      <c r="B102" s="10" t="str">
        <f>IF(ISBLANK('BASE PRODUITS'!B102),"",'BASE PRODUITS'!B102)</f>
        <v>vancomycin 1 X 50 / Microbiologie</v>
      </c>
      <c r="C102" s="18">
        <v>0</v>
      </c>
      <c r="D102" s="10">
        <f>SUMIF('JOURNAL STOCKS'!$B$7:$E$500,'ETAT DES STOCKS'!A102,'JOURNAL STOCKS'!$D$7:$D$500)</f>
        <v>0</v>
      </c>
      <c r="E102" s="10">
        <f>SUMIF('JOURNAL STOCKS'!$B$7:$E$500,'ETAT DES STOCKS'!A102,'JOURNAL STOCKS'!$E$7:$E$500)</f>
        <v>0</v>
      </c>
      <c r="F102" s="14">
        <f>C102+D102-E102</f>
        <v>0</v>
      </c>
    </row>
    <row r="103" spans="1:6">
      <c r="A103" s="10" t="str">
        <f>'BASE PRODUITS'!A103</f>
        <v>P0580</v>
      </c>
      <c r="B103" s="10" t="str">
        <f>IF(ISBLANK('BASE PRODUITS'!B103),"",'BASE PRODUITS'!B103)</f>
        <v>nitrofurantoïne 1 X 50 / Microbiologie</v>
      </c>
      <c r="C103" s="18">
        <v>0</v>
      </c>
      <c r="D103" s="10">
        <f>SUMIF('JOURNAL STOCKS'!$B$7:$E$500,'ETAT DES STOCKS'!A103,'JOURNAL STOCKS'!$D$7:$D$500)</f>
        <v>0</v>
      </c>
      <c r="E103" s="10">
        <f>SUMIF('JOURNAL STOCKS'!$B$7:$E$500,'ETAT DES STOCKS'!A103,'JOURNAL STOCKS'!$E$7:$E$500)</f>
        <v>0</v>
      </c>
      <c r="F103" s="14">
        <f>C103+D103-E103</f>
        <v>0</v>
      </c>
    </row>
    <row r="104" spans="1:6">
      <c r="A104" s="10" t="str">
        <f>'BASE PRODUITS'!A104</f>
        <v>P0581</v>
      </c>
      <c r="B104" s="10" t="str">
        <f>IF(ISBLANK('BASE PRODUITS'!B104),"",'BASE PRODUITS'!B104)</f>
        <v>Amphotericin B 1 X 50 / Microbiologie</v>
      </c>
      <c r="C104" s="18">
        <v>0</v>
      </c>
      <c r="D104" s="10">
        <f>SUMIF('JOURNAL STOCKS'!$B$7:$E$500,'ETAT DES STOCKS'!A104,'JOURNAL STOCKS'!$D$7:$D$500)</f>
        <v>0</v>
      </c>
      <c r="E104" s="10">
        <f>SUMIF('JOURNAL STOCKS'!$B$7:$E$500,'ETAT DES STOCKS'!A104,'JOURNAL STOCKS'!$E$7:$E$500)</f>
        <v>0</v>
      </c>
      <c r="F104" s="14">
        <f>C104+D104-E104</f>
        <v>0</v>
      </c>
    </row>
    <row r="105" spans="1:6">
      <c r="A105" s="10" t="str">
        <f>'BASE PRODUITS'!A105</f>
        <v>P0582</v>
      </c>
      <c r="B105" s="10" t="str">
        <f>IF(ISBLANK('BASE PRODUITS'!B105),"",'BASE PRODUITS'!B105)</f>
        <v>ketokonazol 1 X 50 / Microbiologie</v>
      </c>
      <c r="C105" s="18">
        <v>0</v>
      </c>
      <c r="D105" s="10">
        <f>SUMIF('JOURNAL STOCKS'!$B$7:$E$500,'ETAT DES STOCKS'!A105,'JOURNAL STOCKS'!$D$7:$D$500)</f>
        <v>0</v>
      </c>
      <c r="E105" s="10">
        <f>SUMIF('JOURNAL STOCKS'!$B$7:$E$500,'ETAT DES STOCKS'!A105,'JOURNAL STOCKS'!$E$7:$E$500)</f>
        <v>0</v>
      </c>
      <c r="F105" s="14">
        <f>C105+D105-E105</f>
        <v>0</v>
      </c>
    </row>
    <row r="106" spans="1:6">
      <c r="A106" s="10" t="str">
        <f>'BASE PRODUITS'!A106</f>
        <v>P0583</v>
      </c>
      <c r="B106" s="10" t="str">
        <f>IF(ISBLANK('BASE PRODUITS'!B106),"",'BASE PRODUITS'!B106)</f>
        <v>nystatin 1 X 50 / Microbiologie</v>
      </c>
      <c r="C106" s="18">
        <v>0</v>
      </c>
      <c r="D106" s="10">
        <f>SUMIF('JOURNAL STOCKS'!$B$7:$E$500,'ETAT DES STOCKS'!A106,'JOURNAL STOCKS'!$D$7:$D$500)</f>
        <v>0</v>
      </c>
      <c r="E106" s="10">
        <f>SUMIF('JOURNAL STOCKS'!$B$7:$E$500,'ETAT DES STOCKS'!A106,'JOURNAL STOCKS'!$E$7:$E$500)</f>
        <v>0</v>
      </c>
      <c r="F106" s="14">
        <f>C106+D106-E106</f>
        <v>0</v>
      </c>
    </row>
    <row r="107" spans="1:6">
      <c r="A107" s="10" t="str">
        <f>'BASE PRODUITS'!A107</f>
        <v>P0584</v>
      </c>
      <c r="B107" s="10" t="str">
        <f>IF(ISBLANK('BASE PRODUITS'!B107),"",'BASE PRODUITS'!B107)</f>
        <v>econazol 1 X 50 / Microbiologie</v>
      </c>
      <c r="C107" s="18">
        <v>0</v>
      </c>
      <c r="D107" s="10">
        <f>SUMIF('JOURNAL STOCKS'!$B$7:$E$500,'ETAT DES STOCKS'!A107,'JOURNAL STOCKS'!$D$7:$D$500)</f>
        <v>0</v>
      </c>
      <c r="E107" s="10">
        <f>SUMIF('JOURNAL STOCKS'!$B$7:$E$500,'ETAT DES STOCKS'!A107,'JOURNAL STOCKS'!$E$7:$E$500)</f>
        <v>0</v>
      </c>
      <c r="F107" s="14">
        <f>C107+D107-E107</f>
        <v>0</v>
      </c>
    </row>
    <row r="108" spans="1:6">
      <c r="A108" s="10" t="str">
        <f>'BASE PRODUITS'!A108</f>
        <v>P0585</v>
      </c>
      <c r="B108" s="10" t="str">
        <f>IF(ISBLANK('BASE PRODUITS'!B108),"",'BASE PRODUITS'!B108)</f>
        <v>clotrimazol 1 X 50 / Microbiologie</v>
      </c>
      <c r="C108" s="18">
        <v>0</v>
      </c>
      <c r="D108" s="10">
        <f>SUMIF('JOURNAL STOCKS'!$B$7:$E$500,'ETAT DES STOCKS'!A108,'JOURNAL STOCKS'!$D$7:$D$500)</f>
        <v>0</v>
      </c>
      <c r="E108" s="10">
        <f>SUMIF('JOURNAL STOCKS'!$B$7:$E$500,'ETAT DES STOCKS'!A108,'JOURNAL STOCKS'!$E$7:$E$500)</f>
        <v>1</v>
      </c>
      <c r="F108" s="14">
        <f>C108+D108-E108</f>
        <v>-1</v>
      </c>
    </row>
    <row r="109" spans="1:6">
      <c r="A109" s="10" t="str">
        <f>'BASE PRODUITS'!A109</f>
        <v>P0586</v>
      </c>
      <c r="B109" s="10" t="str">
        <f>IF(ISBLANK('BASE PRODUITS'!B109),"",'BASE PRODUITS'!B109)</f>
        <v>Miconazole 1 X 50 / Microbiologie</v>
      </c>
      <c r="C109" s="18">
        <v>0</v>
      </c>
      <c r="D109" s="10">
        <f>SUMIF('JOURNAL STOCKS'!$B$7:$E$500,'ETAT DES STOCKS'!A109,'JOURNAL STOCKS'!$D$7:$D$500)</f>
        <v>0</v>
      </c>
      <c r="E109" s="10">
        <f>SUMIF('JOURNAL STOCKS'!$B$7:$E$500,'ETAT DES STOCKS'!A109,'JOURNAL STOCKS'!$E$7:$E$500)</f>
        <v>0</v>
      </c>
      <c r="F109" s="14">
        <f>C109+D109-E109</f>
        <v>0</v>
      </c>
    </row>
    <row r="110" spans="1:6">
      <c r="A110" s="10" t="str">
        <f>'BASE PRODUITS'!A110</f>
        <v>P0587</v>
      </c>
      <c r="B110" s="10" t="str">
        <f>IF(ISBLANK('BASE PRODUITS'!B110),"",'BASE PRODUITS'!B110)</f>
        <v>fluconazol 1 X 50 / Microbiologie</v>
      </c>
      <c r="C110" s="18">
        <v>0</v>
      </c>
      <c r="D110" s="10">
        <f>SUMIF('JOURNAL STOCKS'!$B$7:$E$500,'ETAT DES STOCKS'!A110,'JOURNAL STOCKS'!$D$7:$D$500)</f>
        <v>0</v>
      </c>
      <c r="E110" s="10">
        <f>SUMIF('JOURNAL STOCKS'!$B$7:$E$500,'ETAT DES STOCKS'!A110,'JOURNAL STOCKS'!$E$7:$E$500)</f>
        <v>0</v>
      </c>
      <c r="F110" s="14">
        <f>C110+D110-E110</f>
        <v>0</v>
      </c>
    </row>
    <row r="111" spans="1:6">
      <c r="A111" s="10" t="str">
        <f>'BASE PRODUITS'!A111</f>
        <v>P0588</v>
      </c>
      <c r="B111" s="10" t="str">
        <f>IF(ISBLANK('BASE PRODUITS'!B111),"",'BASE PRODUITS'!B111)</f>
        <v>Glucose 1X125mL / Biochimie</v>
      </c>
      <c r="C111" s="18">
        <v>3</v>
      </c>
      <c r="D111" s="10">
        <f>SUMIF('JOURNAL STOCKS'!$B$7:$E$500,'ETAT DES STOCKS'!A111,'JOURNAL STOCKS'!$D$7:$D$500)</f>
        <v>0</v>
      </c>
      <c r="E111" s="10">
        <f>SUMIF('JOURNAL STOCKS'!$B$7:$E$500,'ETAT DES STOCKS'!A111,'JOURNAL STOCKS'!$E$7:$E$500)</f>
        <v>1</v>
      </c>
      <c r="F111" s="31">
        <f>C111+D111-E111</f>
        <v>2</v>
      </c>
    </row>
    <row r="112" spans="1:6">
      <c r="A112" s="10" t="str">
        <f>'BASE PRODUITS'!A112</f>
        <v>P0589</v>
      </c>
      <c r="B112" s="10" t="str">
        <f>IF(ISBLANK('BASE PRODUITS'!B112),"",'BASE PRODUITS'!B112)</f>
        <v>Urée 125 mL  / Biochimie</v>
      </c>
      <c r="C112" s="18">
        <v>1</v>
      </c>
      <c r="D112" s="10">
        <f>SUMIF('JOURNAL STOCKS'!$B$7:$E$500,'ETAT DES STOCKS'!A112,'JOURNAL STOCKS'!$D$7:$D$500)</f>
        <v>0</v>
      </c>
      <c r="E112" s="10">
        <f>SUMIF('JOURNAL STOCKS'!$B$7:$E$500,'ETAT DES STOCKS'!A112,'JOURNAL STOCKS'!$E$7:$E$500)</f>
        <v>0</v>
      </c>
      <c r="F112" s="14">
        <f>C112+D112-E112</f>
        <v>1</v>
      </c>
    </row>
    <row r="113" spans="1:6">
      <c r="A113" s="10" t="str">
        <f>'BASE PRODUITS'!A113</f>
        <v>P0590</v>
      </c>
      <c r="B113" s="10" t="str">
        <f>IF(ISBLANK('BASE PRODUITS'!B113),"",'BASE PRODUITS'!B113)</f>
        <v>Créatinine 125 mL / Biochimie</v>
      </c>
      <c r="C113" s="18">
        <v>1</v>
      </c>
      <c r="D113" s="10">
        <f>SUMIF('JOURNAL STOCKS'!$B$7:$E$500,'ETAT DES STOCKS'!A113,'JOURNAL STOCKS'!$D$7:$D$500)</f>
        <v>0</v>
      </c>
      <c r="E113" s="10">
        <f>SUMIF('JOURNAL STOCKS'!$B$7:$E$500,'ETAT DES STOCKS'!A113,'JOURNAL STOCKS'!$E$7:$E$500)</f>
        <v>1</v>
      </c>
      <c r="F113" s="31">
        <f>C113+D113-E113</f>
        <v>0</v>
      </c>
    </row>
    <row r="114" spans="1:6">
      <c r="A114" s="10" t="str">
        <f>'BASE PRODUITS'!A114</f>
        <v>P0591</v>
      </c>
      <c r="B114" s="10" t="str">
        <f>IF(ISBLANK('BASE PRODUITS'!B114),"",'BASE PRODUITS'!B114)</f>
        <v>Protéines 1x125mL / Biochimie</v>
      </c>
      <c r="C114" s="18">
        <v>0</v>
      </c>
      <c r="D114" s="10">
        <f>SUMIF('JOURNAL STOCKS'!$B$7:$E$500,'ETAT DES STOCKS'!A114,'JOURNAL STOCKS'!$D$7:$D$500)</f>
        <v>0</v>
      </c>
      <c r="E114" s="10">
        <f>SUMIF('JOURNAL STOCKS'!$B$7:$E$500,'ETAT DES STOCKS'!A114,'JOURNAL STOCKS'!$E$7:$E$500)</f>
        <v>0</v>
      </c>
      <c r="F114" s="14">
        <f>C114+D114-E114</f>
        <v>0</v>
      </c>
    </row>
    <row r="115" spans="1:6">
      <c r="A115" s="10" t="str">
        <f>'BASE PRODUITS'!A115</f>
        <v>P0592</v>
      </c>
      <c r="B115" s="10" t="str">
        <f>IF(ISBLANK('BASE PRODUITS'!B115),"",'BASE PRODUITS'!B115)</f>
        <v>Protéines Urinaire 1X150mL / Biochimie</v>
      </c>
      <c r="C115" s="18">
        <v>1</v>
      </c>
      <c r="D115" s="10">
        <f>SUMIF('JOURNAL STOCKS'!$B$7:$E$500,'ETAT DES STOCKS'!A115,'JOURNAL STOCKS'!$D$7:$D$500)</f>
        <v>0</v>
      </c>
      <c r="E115" s="10">
        <f>SUMIF('JOURNAL STOCKS'!$B$7:$E$500,'ETAT DES STOCKS'!A115,'JOURNAL STOCKS'!$E$7:$E$500)</f>
        <v>0</v>
      </c>
      <c r="F115" s="14">
        <f>C115+D115-E115</f>
        <v>1</v>
      </c>
    </row>
    <row r="116" spans="1:6">
      <c r="A116" s="10" t="str">
        <f>'BASE PRODUITS'!A116</f>
        <v>P0593</v>
      </c>
      <c r="B116" s="10" t="str">
        <f>IF(ISBLANK('BASE PRODUITS'!B116),"",'BASE PRODUITS'!B116)</f>
        <v>Calcium 125mL  / Biochimie</v>
      </c>
      <c r="C116" s="18">
        <v>0</v>
      </c>
      <c r="D116" s="10">
        <f>SUMIF('JOURNAL STOCKS'!$B$7:$E$500,'ETAT DES STOCKS'!A116,'JOURNAL STOCKS'!$D$7:$D$500)</f>
        <v>0</v>
      </c>
      <c r="E116" s="10">
        <f>SUMIF('JOURNAL STOCKS'!$B$7:$E$500,'ETAT DES STOCKS'!A116,'JOURNAL STOCKS'!$E$7:$E$500)</f>
        <v>0</v>
      </c>
      <c r="F116" s="14">
        <f>C116+D116-E116</f>
        <v>0</v>
      </c>
    </row>
    <row r="117" spans="1:6">
      <c r="A117" s="10" t="str">
        <f>'BASE PRODUITS'!A117</f>
        <v>P0594</v>
      </c>
      <c r="B117" s="10" t="str">
        <f>IF(ISBLANK('BASE PRODUITS'!B117),"",'BASE PRODUITS'!B117)</f>
        <v>Albumine 1X125mL  / Biochimie</v>
      </c>
      <c r="C117" s="18">
        <v>0</v>
      </c>
      <c r="D117" s="10">
        <f>SUMIF('JOURNAL STOCKS'!$B$7:$E$500,'ETAT DES STOCKS'!A117,'JOURNAL STOCKS'!$D$7:$D$500)</f>
        <v>0</v>
      </c>
      <c r="E117" s="10">
        <f>SUMIF('JOURNAL STOCKS'!$B$7:$E$500,'ETAT DES STOCKS'!A117,'JOURNAL STOCKS'!$E$7:$E$500)</f>
        <v>0</v>
      </c>
      <c r="F117" s="14">
        <f>C117+D117-E117</f>
        <v>0</v>
      </c>
    </row>
    <row r="118" spans="1:6">
      <c r="A118" s="10" t="str">
        <f>'BASE PRODUITS'!A118</f>
        <v>P0595</v>
      </c>
      <c r="B118" s="10" t="str">
        <f>IF(ISBLANK('BASE PRODUITS'!B118),"",'BASE PRODUITS'!B118)</f>
        <v>Magnésium 1x125mL / Biochimie</v>
      </c>
      <c r="C118" s="18">
        <v>0</v>
      </c>
      <c r="D118" s="10">
        <f>SUMIF('JOURNAL STOCKS'!$B$7:$E$500,'ETAT DES STOCKS'!A118,'JOURNAL STOCKS'!$D$7:$D$500)</f>
        <v>0</v>
      </c>
      <c r="E118" s="10">
        <f>SUMIF('JOURNAL STOCKS'!$B$7:$E$500,'ETAT DES STOCKS'!A118,'JOURNAL STOCKS'!$E$7:$E$500)</f>
        <v>0</v>
      </c>
      <c r="F118" s="31">
        <f>C118+D118-E118</f>
        <v>0</v>
      </c>
    </row>
    <row r="119" spans="1:6">
      <c r="A119" s="10" t="str">
        <f>'BASE PRODUITS'!A119</f>
        <v>P0596</v>
      </c>
      <c r="B119" s="10" t="str">
        <f>IF(ISBLANK('BASE PRODUITS'!B119),"",'BASE PRODUITS'!B119)</f>
        <v>Acide Urique 125mL / Biochimie</v>
      </c>
      <c r="C119" s="18">
        <v>0</v>
      </c>
      <c r="D119" s="10">
        <f>SUMIF('JOURNAL STOCKS'!$B$7:$E$500,'ETAT DES STOCKS'!A119,'JOURNAL STOCKS'!$D$7:$D$500)</f>
        <v>0</v>
      </c>
      <c r="E119" s="10">
        <f>SUMIF('JOURNAL STOCKS'!$B$7:$E$500,'ETAT DES STOCKS'!A119,'JOURNAL STOCKS'!$E$7:$E$500)</f>
        <v>1</v>
      </c>
      <c r="F119" s="14">
        <f>C119+D119-E119</f>
        <v>-1</v>
      </c>
    </row>
    <row r="120" spans="1:6">
      <c r="A120" s="10" t="str">
        <f>'BASE PRODUITS'!A120</f>
        <v>P0597</v>
      </c>
      <c r="B120" s="10" t="str">
        <f>IF(ISBLANK('BASE PRODUITS'!B120),"",'BASE PRODUITS'!B120)</f>
        <v>Cholestérol Total 1x125mL / Biochimie</v>
      </c>
      <c r="C120" s="18">
        <v>0</v>
      </c>
      <c r="D120" s="10">
        <f>SUMIF('JOURNAL STOCKS'!$B$7:$E$500,'ETAT DES STOCKS'!A120,'JOURNAL STOCKS'!$D$7:$D$500)</f>
        <v>0</v>
      </c>
      <c r="E120" s="10">
        <f>SUMIF('JOURNAL STOCKS'!$B$7:$E$500,'ETAT DES STOCKS'!A120,'JOURNAL STOCKS'!$E$7:$E$500)</f>
        <v>0</v>
      </c>
      <c r="F120" s="14">
        <f>C120+D120-E120</f>
        <v>0</v>
      </c>
    </row>
    <row r="121" spans="1:6">
      <c r="A121" s="10" t="str">
        <f>'BASE PRODUITS'!A121</f>
        <v>P0598</v>
      </c>
      <c r="B121" s="10" t="str">
        <f>IF(ISBLANK('BASE PRODUITS'!B121),"",'BASE PRODUITS'!B121)</f>
        <v>Triglycérides 1x125mL / Biochimie</v>
      </c>
      <c r="C121" s="18">
        <v>2</v>
      </c>
      <c r="D121" s="10">
        <f>SUMIF('JOURNAL STOCKS'!$B$7:$E$500,'ETAT DES STOCKS'!A121,'JOURNAL STOCKS'!$D$7:$D$500)</f>
        <v>0</v>
      </c>
      <c r="E121" s="10">
        <f>SUMIF('JOURNAL STOCKS'!$B$7:$E$500,'ETAT DES STOCKS'!A121,'JOURNAL STOCKS'!$E$7:$E$500)</f>
        <v>0</v>
      </c>
      <c r="F121" s="14">
        <f>C121+D121-E121</f>
        <v>2</v>
      </c>
    </row>
    <row r="122" spans="1:6">
      <c r="A122" s="10" t="str">
        <f>'BASE PRODUITS'!A122</f>
        <v>P0599</v>
      </c>
      <c r="B122" s="10" t="str">
        <f>IF(ISBLANK('BASE PRODUITS'!B122),"",'BASE PRODUITS'!B122)</f>
        <v>  GOT 240 mL / Biochimie</v>
      </c>
      <c r="C122" s="18">
        <v>0</v>
      </c>
      <c r="D122" s="10">
        <f>SUMIF('JOURNAL STOCKS'!$B$7:$E$500,'ETAT DES STOCKS'!A122,'JOURNAL STOCKS'!$D$7:$D$500)</f>
        <v>0</v>
      </c>
      <c r="E122" s="10">
        <f>SUMIF('JOURNAL STOCKS'!$B$7:$E$500,'ETAT DES STOCKS'!A122,'JOURNAL STOCKS'!$E$7:$E$500)</f>
        <v>2</v>
      </c>
      <c r="F122" s="14">
        <f>C122+D122-E122</f>
        <v>-2</v>
      </c>
    </row>
    <row r="123" spans="1:6">
      <c r="A123" s="10" t="str">
        <f>'BASE PRODUITS'!A123</f>
        <v>P0600</v>
      </c>
      <c r="B123" s="10" t="str">
        <f>IF(ISBLANK('BASE PRODUITS'!B123),"",'BASE PRODUITS'!B123)</f>
        <v>GPT 240mL / Biochimie</v>
      </c>
      <c r="C123" s="18">
        <v>0</v>
      </c>
      <c r="D123" s="10">
        <f>SUMIF('JOURNAL STOCKS'!$B$7:$E$500,'ETAT DES STOCKS'!A123,'JOURNAL STOCKS'!$D$7:$D$500)</f>
        <v>0</v>
      </c>
      <c r="E123" s="10">
        <f>SUMIF('JOURNAL STOCKS'!$B$7:$E$500,'ETAT DES STOCKS'!A123,'JOURNAL STOCKS'!$E$7:$E$500)</f>
        <v>1</v>
      </c>
      <c r="F123" s="14">
        <f>C123+D123-E123</f>
        <v>-1</v>
      </c>
    </row>
    <row r="124" spans="1:6">
      <c r="A124" s="10" t="str">
        <f>'BASE PRODUITS'!A124</f>
        <v>P0601</v>
      </c>
      <c r="B124" s="10" t="str">
        <f>IF(ISBLANK('BASE PRODUITS'!B124),"",'BASE PRODUITS'!B124)</f>
        <v>GammaGT 240mL / Biochimie</v>
      </c>
      <c r="C124" s="18">
        <v>0</v>
      </c>
      <c r="D124" s="10">
        <f>SUMIF('JOURNAL STOCKS'!$B$7:$E$500,'ETAT DES STOCKS'!A124,'JOURNAL STOCKS'!$D$7:$D$500)</f>
        <v>0</v>
      </c>
      <c r="E124" s="10">
        <f>SUMIF('JOURNAL STOCKS'!$B$7:$E$500,'ETAT DES STOCKS'!A124,'JOURNAL STOCKS'!$E$7:$E$500)</f>
        <v>0</v>
      </c>
      <c r="F124" s="14">
        <f>C124+D124-E124</f>
        <v>0</v>
      </c>
    </row>
    <row r="125" spans="1:6">
      <c r="A125" s="10" t="str">
        <f>'BASE PRODUITS'!A125</f>
        <v>P0602</v>
      </c>
      <c r="B125" s="10" t="str">
        <f>IF(ISBLANK('BASE PRODUITS'!B125),"",'BASE PRODUITS'!B125)</f>
        <v>PAL 240mL / Biochimie</v>
      </c>
      <c r="C125" s="18">
        <v>0</v>
      </c>
      <c r="D125" s="10">
        <f>SUMIF('JOURNAL STOCKS'!$B$7:$E$500,'ETAT DES STOCKS'!A125,'JOURNAL STOCKS'!$D$7:$D$500)</f>
        <v>0</v>
      </c>
      <c r="E125" s="10">
        <f>SUMIF('JOURNAL STOCKS'!$B$7:$E$500,'ETAT DES STOCKS'!A125,'JOURNAL STOCKS'!$E$7:$E$500)</f>
        <v>0</v>
      </c>
      <c r="F125" s="14">
        <f>C125+D125-E125</f>
        <v>0</v>
      </c>
    </row>
    <row r="126" spans="1:6">
      <c r="A126" s="10" t="str">
        <f>'BASE PRODUITS'!A126</f>
        <v>P0603</v>
      </c>
      <c r="B126" s="10" t="str">
        <f>IF(ISBLANK('BASE PRODUITS'!B126),"",'BASE PRODUITS'!B126)</f>
        <v>Bandelette urinaire 10P b100</v>
      </c>
      <c r="C126" s="18">
        <v>2</v>
      </c>
      <c r="D126" s="10">
        <f>SUMIF('JOURNAL STOCKS'!$B$7:$E$500,'ETAT DES STOCKS'!A126,'JOURNAL STOCKS'!$D$7:$D$500)</f>
        <v>0</v>
      </c>
      <c r="E126" s="10">
        <f>SUMIF('JOURNAL STOCKS'!$B$7:$E$500,'ETAT DES STOCKS'!A126,'JOURNAL STOCKS'!$E$7:$E$500)</f>
        <v>0</v>
      </c>
      <c r="F126" s="14">
        <f>C126+D126-E126</f>
        <v>2</v>
      </c>
    </row>
    <row r="127" spans="1:6">
      <c r="A127" s="10" t="str">
        <f>'BASE PRODUITS'!A127</f>
        <v>P0604</v>
      </c>
      <c r="B127" s="10" t="str">
        <f>IF(ISBLANK('BASE PRODUITS'!B127),"",'BASE PRODUITS'!B127)</f>
        <v>Contrôle Normal 1x5ml / Biochimie</v>
      </c>
      <c r="C127" s="18">
        <v>2</v>
      </c>
      <c r="D127" s="10">
        <f>SUMIF('JOURNAL STOCKS'!$B$7:$E$500,'ETAT DES STOCKS'!A127,'JOURNAL STOCKS'!$D$7:$D$500)</f>
        <v>0</v>
      </c>
      <c r="E127" s="10">
        <f>SUMIF('JOURNAL STOCKS'!$B$7:$E$500,'ETAT DES STOCKS'!A127,'JOURNAL STOCKS'!$E$7:$E$500)</f>
        <v>5</v>
      </c>
      <c r="F127" s="31">
        <f>C127+D127-E127</f>
        <v>-3</v>
      </c>
    </row>
    <row r="128" spans="1:6">
      <c r="A128" s="10" t="str">
        <f>'BASE PRODUITS'!A128</f>
        <v>P0605</v>
      </c>
      <c r="B128" s="10" t="str">
        <f>IF(ISBLANK('BASE PRODUITS'!B128),"",'BASE PRODUITS'!B128)</f>
        <v>Plaque pour TPHA 96 puits</v>
      </c>
      <c r="C128" s="18">
        <v>1</v>
      </c>
      <c r="D128" s="10">
        <f>SUMIF('JOURNAL STOCKS'!$B$7:$E$500,'ETAT DES STOCKS'!A128,'JOURNAL STOCKS'!$D$7:$D$500)</f>
        <v>3</v>
      </c>
      <c r="E128" s="10">
        <f>SUMIF('JOURNAL STOCKS'!$B$7:$E$500,'ETAT DES STOCKS'!A128,'JOURNAL STOCKS'!$E$7:$E$500)</f>
        <v>7</v>
      </c>
      <c r="F128" s="31">
        <f>C128+D128-E128</f>
        <v>-3</v>
      </c>
    </row>
    <row r="129" spans="1:6">
      <c r="A129" s="10" t="str">
        <f>'BASE PRODUITS'!A129</f>
        <v>P0606</v>
      </c>
      <c r="B129" s="10" t="str">
        <f>IF(ISBLANK('BASE PRODUITS'!B129),"",'BASE PRODUITS'!B129)</f>
        <v>Toxoplasmose cassette bte 25</v>
      </c>
      <c r="C129" s="18">
        <v>0</v>
      </c>
      <c r="D129" s="10">
        <f>SUMIF('JOURNAL STOCKS'!$B$7:$E$500,'ETAT DES STOCKS'!A129,'JOURNAL STOCKS'!$D$7:$D$500)</f>
        <v>4</v>
      </c>
      <c r="E129" s="10">
        <f>SUMIF('JOURNAL STOCKS'!$B$7:$E$500,'ETAT DES STOCKS'!A129,'JOURNAL STOCKS'!$E$7:$E$500)</f>
        <v>0</v>
      </c>
      <c r="F129" s="14">
        <f>C129+D129-E129</f>
        <v>4</v>
      </c>
    </row>
    <row r="130" spans="1:6">
      <c r="A130" s="10" t="str">
        <f>'BASE PRODUITS'!A130</f>
        <v>P0607</v>
      </c>
      <c r="B130" s="10" t="str">
        <f>IF(ISBLANK('BASE PRODUITS'!B130),"",'BASE PRODUITS'!B130)</f>
        <v>Cefotaxime 5 µg 5 x 50</v>
      </c>
      <c r="C130" s="18">
        <v>0</v>
      </c>
      <c r="D130" s="10">
        <f>SUMIF('JOURNAL STOCKS'!$B$7:$E$500,'ETAT DES STOCKS'!A130,'JOURNAL STOCKS'!$D$7:$D$500)</f>
        <v>2</v>
      </c>
      <c r="E130" s="10">
        <f>SUMIF('JOURNAL STOCKS'!$B$7:$E$500,'ETAT DES STOCKS'!A130,'JOURNAL STOCKS'!$E$7:$E$500)</f>
        <v>0</v>
      </c>
      <c r="F130" s="14">
        <f>C130+D130-E130</f>
        <v>2</v>
      </c>
    </row>
    <row r="131" spans="1:6">
      <c r="A131" s="10" t="str">
        <f>'BASE PRODUITS'!A131</f>
        <v>P0608</v>
      </c>
      <c r="B131" s="10" t="str">
        <f>IF(ISBLANK('BASE PRODUITS'!B131),"",'BASE PRODUITS'!B131)</f>
        <v>HDL PRECIPITANT 1X50ml</v>
      </c>
      <c r="C131" s="18">
        <v>0</v>
      </c>
      <c r="D131" s="10">
        <f>SUMIF('JOURNAL STOCKS'!$B$7:$E$500,'ETAT DES STOCKS'!A131,'JOURNAL STOCKS'!$D$7:$D$500)</f>
        <v>0</v>
      </c>
      <c r="E131" s="10">
        <f>SUMIF('JOURNAL STOCKS'!$B$7:$E$500,'ETAT DES STOCKS'!A131,'JOURNAL STOCKS'!$E$7:$E$500)</f>
        <v>0</v>
      </c>
      <c r="F131" s="14">
        <f>C131+D131-E131</f>
        <v>0</v>
      </c>
    </row>
    <row r="132" spans="1:6">
      <c r="A132" s="10" t="str">
        <f>'BASE PRODUITS'!A132</f>
        <v>P0609</v>
      </c>
      <c r="B132" s="10" t="str">
        <f>IF(ISBLANK('BASE PRODUITS'!B132),"",'BASE PRODUITS'!B132)</f>
        <v>Galerie API 20E / Bactéologie 1x25</v>
      </c>
      <c r="C132" s="18">
        <v>0</v>
      </c>
      <c r="D132" s="10">
        <f>SUMIF('JOURNAL STOCKS'!$B$7:$E$500,'ETAT DES STOCKS'!A132,'JOURNAL STOCKS'!$D$7:$D$500)</f>
        <v>0</v>
      </c>
      <c r="E132" s="10">
        <f>SUMIF('JOURNAL STOCKS'!$B$7:$E$500,'ETAT DES STOCKS'!A132,'JOURNAL STOCKS'!$E$7:$E$500)</f>
        <v>0</v>
      </c>
      <c r="F132" s="14">
        <f>C132+D132-E132</f>
        <v>0</v>
      </c>
    </row>
    <row r="133" spans="1:6">
      <c r="A133" s="10" t="str">
        <f>'BASE PRODUITS'!A133</f>
        <v>P0610</v>
      </c>
      <c r="B133" s="10" t="str">
        <f>IF(ISBLANK('BASE PRODUITS'!B133),"",'BASE PRODUITS'!B133)</f>
        <v>Filtre à huile WEICHAI WPG33L9</v>
      </c>
      <c r="C133" s="18">
        <v>0</v>
      </c>
      <c r="D133" s="10">
        <f>SUMIF('JOURNAL STOCKS'!$B$7:$E$500,'ETAT DES STOCKS'!A133,'JOURNAL STOCKS'!$D$7:$D$500)</f>
        <v>0</v>
      </c>
      <c r="E133" s="10">
        <f>SUMIF('JOURNAL STOCKS'!$B$7:$E$500,'ETAT DES STOCKS'!A133,'JOURNAL STOCKS'!$E$7:$E$500)</f>
        <v>0</v>
      </c>
      <c r="F133" s="14">
        <f>C133+D133-E133</f>
        <v>0</v>
      </c>
    </row>
    <row r="134" spans="1:6">
      <c r="A134" s="10" t="str">
        <f>'BASE PRODUITS'!A134</f>
        <v>P0611</v>
      </c>
      <c r="B134" s="10" t="str">
        <f>IF(ISBLANK('BASE PRODUITS'!B134),"",'BASE PRODUITS'!B134)</f>
        <v/>
      </c>
      <c r="C134" s="18"/>
      <c r="D134" s="10">
        <f>SUMIF('JOURNAL STOCKS'!$B$7:$E$500,'ETAT DES STOCKS'!A134,'JOURNAL STOCKS'!$D$7:$D$500)</f>
        <v>0</v>
      </c>
      <c r="E134" s="10">
        <f>SUMIF('JOURNAL STOCKS'!$B$7:$E$500,'ETAT DES STOCKS'!A134,'JOURNAL STOCKS'!$E$7:$E$500)</f>
        <v>0</v>
      </c>
      <c r="F134" s="14">
        <f>C134+D134-E134</f>
        <v>0</v>
      </c>
    </row>
    <row r="135" spans="1:6">
      <c r="A135" s="10" t="str">
        <f>'BASE PRODUITS'!A135</f>
        <v>P0612</v>
      </c>
      <c r="B135" s="10" t="str">
        <f>IF(ISBLANK('BASE PRODUITS'!B135),"",'BASE PRODUITS'!B135)</f>
        <v/>
      </c>
      <c r="C135" s="18"/>
      <c r="D135" s="10">
        <f>SUMIF('JOURNAL STOCKS'!$B$7:$E$500,'ETAT DES STOCKS'!A135,'JOURNAL STOCKS'!$D$7:$D$500)</f>
        <v>0</v>
      </c>
      <c r="E135" s="10">
        <f>SUMIF('JOURNAL STOCKS'!$B$7:$E$500,'ETAT DES STOCKS'!A135,'JOURNAL STOCKS'!$E$7:$E$500)</f>
        <v>0</v>
      </c>
      <c r="F135" s="14">
        <f>C135+D135-E135</f>
        <v>0</v>
      </c>
    </row>
    <row r="136" spans="1:6">
      <c r="A136" s="10" t="str">
        <f>'BASE PRODUITS'!A136</f>
        <v>P0613</v>
      </c>
      <c r="B136" s="10" t="str">
        <f>IF(ISBLANK('BASE PRODUITS'!B136),"",'BASE PRODUITS'!B136)</f>
        <v/>
      </c>
      <c r="C136" s="18"/>
      <c r="D136" s="10">
        <f>SUMIF('JOURNAL STOCKS'!$B$7:$E$500,'ETAT DES STOCKS'!A136,'JOURNAL STOCKS'!$D$7:$D$500)</f>
        <v>0</v>
      </c>
      <c r="E136" s="10">
        <f>SUMIF('JOURNAL STOCKS'!$B$7:$E$500,'ETAT DES STOCKS'!A136,'JOURNAL STOCKS'!$E$7:$E$500)</f>
        <v>0</v>
      </c>
      <c r="F136" s="14">
        <f>C136+D136-E136</f>
        <v>0</v>
      </c>
    </row>
    <row r="137" spans="1:6">
      <c r="A137" s="10" t="str">
        <f>'BASE PRODUITS'!A137</f>
        <v>P0614</v>
      </c>
      <c r="B137" s="10" t="str">
        <f>IF(ISBLANK('BASE PRODUITS'!B137),"",'BASE PRODUITS'!B137)</f>
        <v/>
      </c>
      <c r="C137" s="18"/>
      <c r="D137" s="10">
        <f>SUMIF('JOURNAL STOCKS'!$B$7:$E$500,'ETAT DES STOCKS'!A137,'JOURNAL STOCKS'!$D$7:$D$500)</f>
        <v>0</v>
      </c>
      <c r="E137" s="10">
        <f>SUMIF('JOURNAL STOCKS'!$B$7:$E$500,'ETAT DES STOCKS'!A137,'JOURNAL STOCKS'!$E$7:$E$500)</f>
        <v>0</v>
      </c>
      <c r="F137" s="14">
        <f>C137+D137-E137</f>
        <v>0</v>
      </c>
    </row>
    <row r="138" spans="1:6">
      <c r="A138" s="10" t="str">
        <f>'BASE PRODUITS'!A138</f>
        <v>P0615</v>
      </c>
      <c r="B138" s="10" t="str">
        <f>IF(ISBLANK('BASE PRODUITS'!B138),"",'BASE PRODUITS'!B138)</f>
        <v/>
      </c>
      <c r="C138" s="18"/>
      <c r="D138" s="10">
        <f>SUMIF('JOURNAL STOCKS'!$B$7:$E$500,'ETAT DES STOCKS'!A138,'JOURNAL STOCKS'!$D$7:$D$500)</f>
        <v>0</v>
      </c>
      <c r="E138" s="10">
        <f>SUMIF('JOURNAL STOCKS'!$B$7:$E$500,'ETAT DES STOCKS'!A138,'JOURNAL STOCKS'!$E$7:$E$500)</f>
        <v>0</v>
      </c>
      <c r="F138" s="14">
        <f>C138+D138-E138</f>
        <v>0</v>
      </c>
    </row>
    <row r="139" spans="1:6">
      <c r="A139" s="10" t="str">
        <f>'BASE PRODUITS'!A139</f>
        <v>P0616</v>
      </c>
      <c r="B139" s="10" t="str">
        <f>IF(ISBLANK('BASE PRODUITS'!B139),"",'BASE PRODUITS'!B139)</f>
        <v/>
      </c>
      <c r="C139" s="18"/>
      <c r="D139" s="10">
        <f>SUMIF('JOURNAL STOCKS'!$B$7:$E$500,'ETAT DES STOCKS'!A139,'JOURNAL STOCKS'!$D$7:$D$500)</f>
        <v>0</v>
      </c>
      <c r="E139" s="10">
        <f>SUMIF('JOURNAL STOCKS'!$B$7:$E$500,'ETAT DES STOCKS'!A139,'JOURNAL STOCKS'!$E$7:$E$500)</f>
        <v>0</v>
      </c>
      <c r="F139" s="14">
        <f>C139+D139-E139</f>
        <v>0</v>
      </c>
    </row>
    <row r="140" spans="1:6">
      <c r="A140" s="10" t="str">
        <f>'BASE PRODUITS'!A140</f>
        <v>P0617</v>
      </c>
      <c r="B140" s="10" t="str">
        <f>IF(ISBLANK('BASE PRODUITS'!B140),"",'BASE PRODUITS'!B140)</f>
        <v/>
      </c>
      <c r="C140" s="18"/>
      <c r="D140" s="10">
        <f>SUMIF('JOURNAL STOCKS'!$B$7:$E$500,'ETAT DES STOCKS'!A140,'JOURNAL STOCKS'!$D$7:$D$500)</f>
        <v>0</v>
      </c>
      <c r="E140" s="10">
        <f>SUMIF('JOURNAL STOCKS'!$B$7:$E$500,'ETAT DES STOCKS'!A140,'JOURNAL STOCKS'!$E$7:$E$500)</f>
        <v>0</v>
      </c>
      <c r="F140" s="14">
        <f>C140+D140-E140</f>
        <v>0</v>
      </c>
    </row>
    <row r="141" spans="1:6">
      <c r="A141" s="10" t="str">
        <f>'BASE PRODUITS'!A141</f>
        <v>P0618</v>
      </c>
      <c r="B141" s="10" t="str">
        <f>IF(ISBLANK('BASE PRODUITS'!B141),"",'BASE PRODUITS'!B141)</f>
        <v/>
      </c>
      <c r="C141" s="18"/>
      <c r="D141" s="10">
        <f>SUMIF('JOURNAL STOCKS'!$B$7:$E$500,'ETAT DES STOCKS'!A141,'JOURNAL STOCKS'!$D$7:$D$500)</f>
        <v>0</v>
      </c>
      <c r="E141" s="10">
        <f>SUMIF('JOURNAL STOCKS'!$B$7:$E$500,'ETAT DES STOCKS'!A141,'JOURNAL STOCKS'!$E$7:$E$500)</f>
        <v>0</v>
      </c>
      <c r="F141" s="14">
        <f>C141+D141-E141</f>
        <v>0</v>
      </c>
    </row>
    <row r="142" spans="1:6">
      <c r="A142" s="10" t="str">
        <f>'BASE PRODUITS'!A142</f>
        <v>P0619</v>
      </c>
      <c r="B142" s="10" t="str">
        <f>IF(ISBLANK('BASE PRODUITS'!B142),"",'BASE PRODUITS'!B142)</f>
        <v/>
      </c>
      <c r="C142" s="18"/>
      <c r="D142" s="10">
        <f>SUMIF('JOURNAL STOCKS'!$B$7:$E$500,'ETAT DES STOCKS'!A142,'JOURNAL STOCKS'!$D$7:$D$500)</f>
        <v>0</v>
      </c>
      <c r="E142" s="10">
        <f>SUMIF('JOURNAL STOCKS'!$B$7:$E$500,'ETAT DES STOCKS'!A142,'JOURNAL STOCKS'!$E$7:$E$500)</f>
        <v>0</v>
      </c>
      <c r="F142" s="14">
        <f>C142+D142-E142</f>
        <v>0</v>
      </c>
    </row>
    <row r="143" spans="1:6">
      <c r="A143" s="10" t="str">
        <f>'BASE PRODUITS'!A143</f>
        <v>P0620</v>
      </c>
      <c r="B143" s="10" t="str">
        <f>IF(ISBLANK('BASE PRODUITS'!B143),"",'BASE PRODUITS'!B143)</f>
        <v/>
      </c>
      <c r="C143" s="18"/>
      <c r="D143" s="10">
        <f>SUMIF('JOURNAL STOCKS'!$B$7:$E$500,'ETAT DES STOCKS'!A143,'JOURNAL STOCKS'!$D$7:$D$500)</f>
        <v>0</v>
      </c>
      <c r="E143" s="10">
        <f>SUMIF('JOURNAL STOCKS'!$B$7:$E$500,'ETAT DES STOCKS'!A143,'JOURNAL STOCKS'!$E$7:$E$500)</f>
        <v>0</v>
      </c>
      <c r="F143" s="14">
        <f>C143+D143-E143</f>
        <v>0</v>
      </c>
    </row>
    <row r="144" spans="1:6">
      <c r="A144" s="10" t="str">
        <f>'BASE PRODUITS'!A144</f>
        <v>P0621</v>
      </c>
      <c r="B144" s="10" t="str">
        <f>IF(ISBLANK('BASE PRODUITS'!B144),"",'BASE PRODUITS'!B144)</f>
        <v/>
      </c>
      <c r="C144" s="18"/>
      <c r="D144" s="10">
        <f>SUMIF('JOURNAL STOCKS'!$B$7:$E$500,'ETAT DES STOCKS'!A144,'JOURNAL STOCKS'!$D$7:$D$500)</f>
        <v>0</v>
      </c>
      <c r="E144" s="10">
        <f>SUMIF('JOURNAL STOCKS'!$B$7:$E$500,'ETAT DES STOCKS'!A144,'JOURNAL STOCKS'!$E$7:$E$500)</f>
        <v>0</v>
      </c>
      <c r="F144" s="14">
        <f>C144+D144-E144</f>
        <v>0</v>
      </c>
    </row>
    <row r="145" spans="1:6">
      <c r="A145" s="10" t="str">
        <f>'BASE PRODUITS'!A145</f>
        <v>P0622</v>
      </c>
      <c r="B145" s="10" t="str">
        <f>IF(ISBLANK('BASE PRODUITS'!B145),"",'BASE PRODUITS'!B145)</f>
        <v/>
      </c>
      <c r="C145" s="18"/>
      <c r="D145" s="10">
        <f>SUMIF('JOURNAL STOCKS'!$B$7:$E$500,'ETAT DES STOCKS'!A145,'JOURNAL STOCKS'!$D$7:$D$500)</f>
        <v>0</v>
      </c>
      <c r="E145" s="10">
        <f>SUMIF('JOURNAL STOCKS'!$B$7:$E$500,'ETAT DES STOCKS'!A145,'JOURNAL STOCKS'!$E$7:$E$500)</f>
        <v>0</v>
      </c>
      <c r="F145" s="14">
        <f>C145+D145-E145</f>
        <v>0</v>
      </c>
    </row>
    <row r="146" spans="1:6">
      <c r="A146" s="10" t="str">
        <f>'BASE PRODUITS'!A146</f>
        <v>P0623</v>
      </c>
      <c r="B146" s="10" t="str">
        <f>IF(ISBLANK('BASE PRODUITS'!B146),"",'BASE PRODUITS'!B146)</f>
        <v/>
      </c>
      <c r="C146" s="18"/>
      <c r="D146" s="10">
        <f>SUMIF('JOURNAL STOCKS'!$B$7:$E$500,'ETAT DES STOCKS'!A146,'JOURNAL STOCKS'!$D$7:$D$500)</f>
        <v>0</v>
      </c>
      <c r="E146" s="10">
        <f>SUMIF('JOURNAL STOCKS'!$B$7:$E$500,'ETAT DES STOCKS'!A146,'JOURNAL STOCKS'!$E$7:$E$500)</f>
        <v>0</v>
      </c>
      <c r="F146" s="14">
        <f>C146+D146-E146</f>
        <v>0</v>
      </c>
    </row>
    <row r="147" spans="1:6">
      <c r="A147" s="10" t="str">
        <f>'BASE PRODUITS'!A147</f>
        <v>P0624</v>
      </c>
      <c r="B147" s="10" t="str">
        <f>IF(ISBLANK('BASE PRODUITS'!B147),"",'BASE PRODUITS'!B147)</f>
        <v/>
      </c>
      <c r="C147" s="18"/>
      <c r="D147" s="10">
        <f>SUMIF('JOURNAL STOCKS'!$B$7:$E$500,'ETAT DES STOCKS'!A147,'JOURNAL STOCKS'!$D$7:$D$500)</f>
        <v>0</v>
      </c>
      <c r="E147" s="10">
        <f>SUMIF('JOURNAL STOCKS'!$B$7:$E$500,'ETAT DES STOCKS'!A147,'JOURNAL STOCKS'!$E$7:$E$500)</f>
        <v>0</v>
      </c>
      <c r="F147" s="14">
        <f>C147+D147-E147</f>
        <v>0</v>
      </c>
    </row>
    <row r="148" spans="1:6">
      <c r="A148" s="10" t="str">
        <f>'BASE PRODUITS'!A148</f>
        <v>P0625</v>
      </c>
      <c r="B148" s="10" t="str">
        <f>IF(ISBLANK('BASE PRODUITS'!B148),"",'BASE PRODUITS'!B148)</f>
        <v/>
      </c>
      <c r="C148" s="18"/>
      <c r="D148" s="10">
        <f>SUMIF('JOURNAL STOCKS'!$B$7:$E$500,'ETAT DES STOCKS'!A148,'JOURNAL STOCKS'!$D$7:$D$500)</f>
        <v>0</v>
      </c>
      <c r="E148" s="10">
        <f>SUMIF('JOURNAL STOCKS'!$B$7:$E$500,'ETAT DES STOCKS'!A148,'JOURNAL STOCKS'!$E$7:$E$500)</f>
        <v>0</v>
      </c>
      <c r="F148" s="14">
        <f>C148+D148-E148</f>
        <v>0</v>
      </c>
    </row>
    <row r="149" spans="1:6">
      <c r="A149" s="10" t="str">
        <f>'BASE PRODUITS'!A149</f>
        <v>P0626</v>
      </c>
      <c r="B149" s="10" t="str">
        <f>IF(ISBLANK('BASE PRODUITS'!B149),"",'BASE PRODUITS'!B149)</f>
        <v/>
      </c>
      <c r="C149" s="18"/>
      <c r="D149" s="10">
        <f>SUMIF('JOURNAL STOCKS'!$B$7:$E$500,'ETAT DES STOCKS'!A149,'JOURNAL STOCKS'!$D$7:$D$500)</f>
        <v>0</v>
      </c>
      <c r="E149" s="10">
        <f>SUMIF('JOURNAL STOCKS'!$B$7:$E$500,'ETAT DES STOCKS'!A149,'JOURNAL STOCKS'!$E$7:$E$500)</f>
        <v>0</v>
      </c>
      <c r="F149" s="14">
        <f>C149+D149-E149</f>
        <v>0</v>
      </c>
    </row>
    <row r="150" spans="1:6">
      <c r="A150" s="10" t="str">
        <f>'BASE PRODUITS'!A150</f>
        <v>P0627</v>
      </c>
      <c r="B150" s="10" t="str">
        <f>IF(ISBLANK('BASE PRODUITS'!B150),"",'BASE PRODUITS'!B150)</f>
        <v/>
      </c>
      <c r="C150" s="18"/>
      <c r="D150" s="10">
        <f>SUMIF('JOURNAL STOCKS'!$B$7:$E$500,'ETAT DES STOCKS'!A150,'JOURNAL STOCKS'!$D$7:$D$500)</f>
        <v>0</v>
      </c>
      <c r="E150" s="10">
        <f>SUMIF('JOURNAL STOCKS'!$B$7:$E$500,'ETAT DES STOCKS'!A150,'JOURNAL STOCKS'!$E$7:$E$500)</f>
        <v>0</v>
      </c>
      <c r="F150" s="14">
        <f>C150+D150-E150</f>
        <v>0</v>
      </c>
    </row>
    <row r="151" spans="1:6">
      <c r="A151" s="10" t="str">
        <f>'BASE PRODUITS'!A151</f>
        <v>P0628</v>
      </c>
      <c r="B151" s="10" t="str">
        <f>IF(ISBLANK('BASE PRODUITS'!B151),"",'BASE PRODUITS'!B151)</f>
        <v/>
      </c>
      <c r="C151" s="18"/>
      <c r="D151" s="10">
        <f>SUMIF('JOURNAL STOCKS'!$B$7:$E$500,'ETAT DES STOCKS'!A151,'JOURNAL STOCKS'!$D$7:$D$500)</f>
        <v>0</v>
      </c>
      <c r="E151" s="10">
        <f>SUMIF('JOURNAL STOCKS'!$B$7:$E$500,'ETAT DES STOCKS'!A151,'JOURNAL STOCKS'!$E$7:$E$500)</f>
        <v>0</v>
      </c>
      <c r="F151" s="14">
        <f>C151+D151-E151</f>
        <v>0</v>
      </c>
    </row>
    <row r="152" spans="1:6">
      <c r="A152" s="10" t="str">
        <f>'BASE PRODUITS'!A152</f>
        <v>P0629</v>
      </c>
      <c r="B152" s="10" t="str">
        <f>IF(ISBLANK('BASE PRODUITS'!B152),"",'BASE PRODUITS'!B152)</f>
        <v/>
      </c>
      <c r="C152" s="18"/>
      <c r="D152" s="10">
        <f>SUMIF('JOURNAL STOCKS'!$B$7:$E$500,'ETAT DES STOCKS'!A152,'JOURNAL STOCKS'!$D$7:$D$500)</f>
        <v>0</v>
      </c>
      <c r="E152" s="10">
        <f>SUMIF('JOURNAL STOCKS'!$B$7:$E$500,'ETAT DES STOCKS'!A152,'JOURNAL STOCKS'!$E$7:$E$500)</f>
        <v>0</v>
      </c>
      <c r="F152" s="14">
        <f>C152+D152-E152</f>
        <v>0</v>
      </c>
    </row>
    <row r="153" spans="1:6">
      <c r="A153" s="10" t="str">
        <f>'BASE PRODUITS'!A153</f>
        <v>P0630</v>
      </c>
      <c r="B153" s="10" t="str">
        <f>IF(ISBLANK('BASE PRODUITS'!B153),"",'BASE PRODUITS'!B153)</f>
        <v/>
      </c>
      <c r="C153" s="18"/>
      <c r="D153" s="10">
        <f>SUMIF('JOURNAL STOCKS'!$B$7:$E$500,'ETAT DES STOCKS'!A153,'JOURNAL STOCKS'!$D$7:$D$500)</f>
        <v>0</v>
      </c>
      <c r="E153" s="10">
        <f>SUMIF('JOURNAL STOCKS'!$B$7:$E$500,'ETAT DES STOCKS'!A153,'JOURNAL STOCKS'!$E$7:$E$500)</f>
        <v>0</v>
      </c>
      <c r="F153" s="14">
        <f>C153+D153-E153</f>
        <v>0</v>
      </c>
    </row>
    <row r="154" spans="1:6">
      <c r="A154" s="10" t="str">
        <f>'BASE PRODUITS'!A154</f>
        <v>P0631</v>
      </c>
      <c r="B154" s="10" t="str">
        <f>IF(ISBLANK('BASE PRODUITS'!B154),"",'BASE PRODUITS'!B154)</f>
        <v/>
      </c>
      <c r="C154" s="18"/>
      <c r="D154" s="10">
        <f>SUMIF('JOURNAL STOCKS'!$B$7:$E$500,'ETAT DES STOCKS'!A154,'JOURNAL STOCKS'!$D$7:$D$500)</f>
        <v>0</v>
      </c>
      <c r="E154" s="10">
        <f>SUMIF('JOURNAL STOCKS'!$B$7:$E$500,'ETAT DES STOCKS'!A154,'JOURNAL STOCKS'!$E$7:$E$500)</f>
        <v>0</v>
      </c>
      <c r="F154" s="14">
        <f>C154+D154-E154</f>
        <v>0</v>
      </c>
    </row>
    <row r="155" spans="1:6">
      <c r="A155" s="15" t="str">
        <f>'BASE PRODUITS'!A155</f>
        <v>P0632</v>
      </c>
      <c r="B155" s="15" t="str">
        <f>IF(ISBLANK('BASE PRODUITS'!B155),"",'BASE PRODUITS'!B155)</f>
        <v/>
      </c>
      <c r="C155" s="19"/>
      <c r="D155" s="15">
        <f>SUMIF('JOURNAL STOCKS'!$B$7:$E$500,'ETAT DES STOCKS'!A155,'JOURNAL STOCKS'!$D$7:$D$500)</f>
        <v>0</v>
      </c>
      <c r="E155" s="15">
        <f>SUMIF('JOURNAL STOCKS'!$B$7:$E$500,'ETAT DES STOCKS'!A155,'JOURNAL STOCKS'!$E$7:$E$500)</f>
        <v>0</v>
      </c>
      <c r="F155" s="16">
        <f>C155+D155-E155</f>
        <v>0</v>
      </c>
    </row>
  </sheetData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3" fitToHeight="4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PRODUITS</vt:lpstr>
      <vt:lpstr>JOURNAL STOCKS</vt:lpstr>
      <vt:lpstr>ETAT DES STOCKS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contact@intermark-business.com</dc:creator>
  <cp:lastModifiedBy>Boureima OUEDRAOGO</cp:lastModifiedBy>
  <dcterms:created xsi:type="dcterms:W3CDTF">2017-03-13T12:30:15+00:00</dcterms:created>
  <dcterms:modified xsi:type="dcterms:W3CDTF">2025-08-06T19:03:33+00:00</dcterms:modified>
  <dc:title/>
  <dc:description/>
  <dc:subject/>
  <cp:keywords/>
  <cp:category/>
</cp:coreProperties>
</file>